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TDI 2019\Charita čp.10\Změnové listy 3\finální verze\"/>
    </mc:Choice>
  </mc:AlternateContent>
  <xr:revisionPtr revIDLastSave="0" documentId="8_{EC5070F9-48BA-4B82-9882-454262D93064}" xr6:coauthVersionLast="46" xr6:coauthVersionMax="46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30 30 Naklady" sheetId="12" r:id="rId4"/>
    <sheet name="33 31 Pol" sheetId="13" r:id="rId5"/>
    <sheet name="33 32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'30 30 Naklady'!$1:$7</definedName>
    <definedName name="_xlnm.Print_Titles" localSheetId="4">'33 31 Pol'!$1:$7</definedName>
    <definedName name="_xlnm.Print_Titles" localSheetId="5">'33 32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'30 30 Naklady'!$A$1:$X$13</definedName>
    <definedName name="_xlnm.Print_Area" localSheetId="4">'33 31 Pol'!$A$1:$X$190</definedName>
    <definedName name="_xlnm.Print_Area" localSheetId="5">'33 32 Pol'!$A$1:$X$16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4" l="1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0" i="14"/>
  <c r="O10" i="14"/>
  <c r="G11" i="14"/>
  <c r="I11" i="14"/>
  <c r="I10" i="14" s="1"/>
  <c r="K11" i="14"/>
  <c r="M11" i="14"/>
  <c r="O11" i="14"/>
  <c r="Q11" i="14"/>
  <c r="Q10" i="14" s="1"/>
  <c r="V11" i="14"/>
  <c r="G12" i="14"/>
  <c r="M12" i="14" s="1"/>
  <c r="I12" i="14"/>
  <c r="K12" i="14"/>
  <c r="K10" i="14" s="1"/>
  <c r="O12" i="14"/>
  <c r="Q12" i="14"/>
  <c r="V12" i="14"/>
  <c r="V10" i="14" s="1"/>
  <c r="I13" i="14"/>
  <c r="Q13" i="14"/>
  <c r="G14" i="14"/>
  <c r="M14" i="14" s="1"/>
  <c r="M13" i="14" s="1"/>
  <c r="I14" i="14"/>
  <c r="K14" i="14"/>
  <c r="K13" i="14" s="1"/>
  <c r="O14" i="14"/>
  <c r="O13" i="14" s="1"/>
  <c r="Q14" i="14"/>
  <c r="V14" i="14"/>
  <c r="V13" i="14" s="1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5" i="13"/>
  <c r="G8" i="13" s="1"/>
  <c r="I15" i="13"/>
  <c r="K15" i="13"/>
  <c r="O15" i="13"/>
  <c r="O8" i="13" s="1"/>
  <c r="Q15" i="13"/>
  <c r="V15" i="13"/>
  <c r="G17" i="13"/>
  <c r="M17" i="13" s="1"/>
  <c r="I17" i="13"/>
  <c r="K17" i="13"/>
  <c r="O17" i="13"/>
  <c r="Q17" i="13"/>
  <c r="V17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2" i="13"/>
  <c r="M22" i="13" s="1"/>
  <c r="I22" i="13"/>
  <c r="K22" i="13"/>
  <c r="O22" i="13"/>
  <c r="Q22" i="13"/>
  <c r="V22" i="13"/>
  <c r="G24" i="13"/>
  <c r="M24" i="13" s="1"/>
  <c r="I24" i="13"/>
  <c r="K24" i="13"/>
  <c r="O24" i="13"/>
  <c r="Q24" i="13"/>
  <c r="V24" i="13"/>
  <c r="G26" i="13"/>
  <c r="I26" i="13"/>
  <c r="K26" i="13"/>
  <c r="M26" i="13"/>
  <c r="O26" i="13"/>
  <c r="Q26" i="13"/>
  <c r="V26" i="13"/>
  <c r="G28" i="13"/>
  <c r="I28" i="13"/>
  <c r="K28" i="13"/>
  <c r="M28" i="13"/>
  <c r="O28" i="13"/>
  <c r="Q28" i="13"/>
  <c r="V28" i="13"/>
  <c r="G31" i="13"/>
  <c r="M31" i="13" s="1"/>
  <c r="I31" i="13"/>
  <c r="I30" i="13" s="1"/>
  <c r="K31" i="13"/>
  <c r="K30" i="13" s="1"/>
  <c r="O31" i="13"/>
  <c r="Q31" i="13"/>
  <c r="Q30" i="13" s="1"/>
  <c r="V31" i="13"/>
  <c r="V30" i="13" s="1"/>
  <c r="G33" i="13"/>
  <c r="I33" i="13"/>
  <c r="K33" i="13"/>
  <c r="M33" i="13"/>
  <c r="O33" i="13"/>
  <c r="Q33" i="13"/>
  <c r="V33" i="13"/>
  <c r="G35" i="13"/>
  <c r="I35" i="13"/>
  <c r="K35" i="13"/>
  <c r="M35" i="13"/>
  <c r="O35" i="13"/>
  <c r="Q35" i="13"/>
  <c r="V35" i="13"/>
  <c r="G37" i="13"/>
  <c r="G30" i="13" s="1"/>
  <c r="I37" i="13"/>
  <c r="K37" i="13"/>
  <c r="O37" i="13"/>
  <c r="O30" i="13" s="1"/>
  <c r="Q37" i="13"/>
  <c r="V37" i="13"/>
  <c r="G39" i="13"/>
  <c r="M39" i="13" s="1"/>
  <c r="I39" i="13"/>
  <c r="K39" i="13"/>
  <c r="O39" i="13"/>
  <c r="Q39" i="13"/>
  <c r="V39" i="13"/>
  <c r="G41" i="13"/>
  <c r="I41" i="13"/>
  <c r="K41" i="13"/>
  <c r="M41" i="13"/>
  <c r="O41" i="13"/>
  <c r="Q41" i="13"/>
  <c r="V41" i="13"/>
  <c r="G43" i="13"/>
  <c r="I43" i="13"/>
  <c r="K43" i="13"/>
  <c r="M43" i="13"/>
  <c r="O43" i="13"/>
  <c r="Q43" i="13"/>
  <c r="V43" i="13"/>
  <c r="G46" i="13"/>
  <c r="M46" i="13" s="1"/>
  <c r="I46" i="13"/>
  <c r="I45" i="13" s="1"/>
  <c r="K46" i="13"/>
  <c r="K45" i="13" s="1"/>
  <c r="O46" i="13"/>
  <c r="Q46" i="13"/>
  <c r="Q45" i="13" s="1"/>
  <c r="V46" i="13"/>
  <c r="V45" i="13" s="1"/>
  <c r="G48" i="13"/>
  <c r="I48" i="13"/>
  <c r="K48" i="13"/>
  <c r="M48" i="13"/>
  <c r="O48" i="13"/>
  <c r="Q48" i="13"/>
  <c r="V48" i="13"/>
  <c r="G49" i="13"/>
  <c r="I49" i="13"/>
  <c r="K49" i="13"/>
  <c r="M49" i="13"/>
  <c r="O49" i="13"/>
  <c r="Q49" i="13"/>
  <c r="V49" i="13"/>
  <c r="G51" i="13"/>
  <c r="G45" i="13" s="1"/>
  <c r="I51" i="13"/>
  <c r="K51" i="13"/>
  <c r="O51" i="13"/>
  <c r="O45" i="13" s="1"/>
  <c r="Q51" i="13"/>
  <c r="V51" i="13"/>
  <c r="G53" i="13"/>
  <c r="M53" i="13" s="1"/>
  <c r="I53" i="13"/>
  <c r="K53" i="13"/>
  <c r="O53" i="13"/>
  <c r="Q53" i="13"/>
  <c r="V53" i="13"/>
  <c r="G54" i="13"/>
  <c r="I54" i="13"/>
  <c r="K54" i="13"/>
  <c r="M54" i="13"/>
  <c r="O54" i="13"/>
  <c r="Q54" i="13"/>
  <c r="V54" i="13"/>
  <c r="G56" i="13"/>
  <c r="I56" i="13"/>
  <c r="K56" i="13"/>
  <c r="M56" i="13"/>
  <c r="O56" i="13"/>
  <c r="Q56" i="13"/>
  <c r="V56" i="13"/>
  <c r="G58" i="13"/>
  <c r="M58" i="13" s="1"/>
  <c r="I58" i="13"/>
  <c r="K58" i="13"/>
  <c r="O58" i="13"/>
  <c r="Q58" i="13"/>
  <c r="V58" i="13"/>
  <c r="G60" i="13"/>
  <c r="M60" i="13" s="1"/>
  <c r="I60" i="13"/>
  <c r="K60" i="13"/>
  <c r="O60" i="13"/>
  <c r="Q60" i="13"/>
  <c r="V60" i="13"/>
  <c r="G62" i="13"/>
  <c r="I62" i="13"/>
  <c r="K62" i="13"/>
  <c r="M62" i="13"/>
  <c r="O62" i="13"/>
  <c r="Q62" i="13"/>
  <c r="V62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M71" i="13" s="1"/>
  <c r="I71" i="13"/>
  <c r="K71" i="13"/>
  <c r="O71" i="13"/>
  <c r="Q71" i="13"/>
  <c r="V71" i="13"/>
  <c r="G73" i="13"/>
  <c r="I73" i="13"/>
  <c r="K73" i="13"/>
  <c r="M73" i="13"/>
  <c r="O73" i="13"/>
  <c r="Q73" i="13"/>
  <c r="V73" i="13"/>
  <c r="K75" i="13"/>
  <c r="V75" i="13"/>
  <c r="G76" i="13"/>
  <c r="G75" i="13" s="1"/>
  <c r="I76" i="13"/>
  <c r="I75" i="13" s="1"/>
  <c r="K76" i="13"/>
  <c r="O76" i="13"/>
  <c r="O75" i="13" s="1"/>
  <c r="Q76" i="13"/>
  <c r="Q75" i="13" s="1"/>
  <c r="V76" i="13"/>
  <c r="G78" i="13"/>
  <c r="I78" i="13"/>
  <c r="O78" i="13"/>
  <c r="Q78" i="13"/>
  <c r="G79" i="13"/>
  <c r="I79" i="13"/>
  <c r="K79" i="13"/>
  <c r="K78" i="13" s="1"/>
  <c r="M79" i="13"/>
  <c r="M78" i="13" s="1"/>
  <c r="O79" i="13"/>
  <c r="Q79" i="13"/>
  <c r="V79" i="13"/>
  <c r="V78" i="13" s="1"/>
  <c r="K81" i="13"/>
  <c r="V81" i="13"/>
  <c r="G82" i="13"/>
  <c r="G81" i="13" s="1"/>
  <c r="I82" i="13"/>
  <c r="I81" i="13" s="1"/>
  <c r="K82" i="13"/>
  <c r="O82" i="13"/>
  <c r="O81" i="13" s="1"/>
  <c r="Q82" i="13"/>
  <c r="Q81" i="13" s="1"/>
  <c r="V82" i="13"/>
  <c r="G84" i="13"/>
  <c r="I84" i="13"/>
  <c r="K84" i="13"/>
  <c r="K83" i="13" s="1"/>
  <c r="M84" i="13"/>
  <c r="O84" i="13"/>
  <c r="Q84" i="13"/>
  <c r="V84" i="13"/>
  <c r="V83" i="13" s="1"/>
  <c r="G86" i="13"/>
  <c r="G83" i="13" s="1"/>
  <c r="I86" i="13"/>
  <c r="K86" i="13"/>
  <c r="M86" i="13"/>
  <c r="O86" i="13"/>
  <c r="O83" i="13" s="1"/>
  <c r="Q86" i="13"/>
  <c r="V86" i="13"/>
  <c r="G88" i="13"/>
  <c r="M88" i="13" s="1"/>
  <c r="I88" i="13"/>
  <c r="I83" i="13" s="1"/>
  <c r="K88" i="13"/>
  <c r="O88" i="13"/>
  <c r="Q88" i="13"/>
  <c r="Q83" i="13" s="1"/>
  <c r="V88" i="13"/>
  <c r="G90" i="13"/>
  <c r="I90" i="13"/>
  <c r="I89" i="13" s="1"/>
  <c r="K90" i="13"/>
  <c r="K89" i="13" s="1"/>
  <c r="M90" i="13"/>
  <c r="O90" i="13"/>
  <c r="Q90" i="13"/>
  <c r="Q89" i="13" s="1"/>
  <c r="V90" i="13"/>
  <c r="V89" i="13" s="1"/>
  <c r="G91" i="13"/>
  <c r="G89" i="13" s="1"/>
  <c r="I91" i="13"/>
  <c r="K91" i="13"/>
  <c r="M91" i="13"/>
  <c r="O91" i="13"/>
  <c r="O89" i="13" s="1"/>
  <c r="Q91" i="13"/>
  <c r="V91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V93" i="13"/>
  <c r="G94" i="13"/>
  <c r="I94" i="13"/>
  <c r="K94" i="13"/>
  <c r="M94" i="13"/>
  <c r="O94" i="13"/>
  <c r="Q94" i="13"/>
  <c r="V94" i="13"/>
  <c r="G95" i="13"/>
  <c r="I95" i="13"/>
  <c r="K95" i="13"/>
  <c r="M95" i="13"/>
  <c r="O95" i="13"/>
  <c r="Q95" i="13"/>
  <c r="V95" i="13"/>
  <c r="G97" i="13"/>
  <c r="M97" i="13" s="1"/>
  <c r="I97" i="13"/>
  <c r="I96" i="13" s="1"/>
  <c r="K97" i="13"/>
  <c r="K96" i="13" s="1"/>
  <c r="O97" i="13"/>
  <c r="Q97" i="13"/>
  <c r="Q96" i="13" s="1"/>
  <c r="V97" i="13"/>
  <c r="V96" i="13" s="1"/>
  <c r="G98" i="13"/>
  <c r="I98" i="13"/>
  <c r="K98" i="13"/>
  <c r="M98" i="13"/>
  <c r="O98" i="13"/>
  <c r="Q98" i="13"/>
  <c r="V98" i="13"/>
  <c r="G99" i="13"/>
  <c r="I99" i="13"/>
  <c r="K99" i="13"/>
  <c r="M99" i="13"/>
  <c r="O99" i="13"/>
  <c r="Q99" i="13"/>
  <c r="V99" i="13"/>
  <c r="G100" i="13"/>
  <c r="G96" i="13" s="1"/>
  <c r="I100" i="13"/>
  <c r="K100" i="13"/>
  <c r="O100" i="13"/>
  <c r="O96" i="13" s="1"/>
  <c r="Q100" i="13"/>
  <c r="V100" i="13"/>
  <c r="G101" i="13"/>
  <c r="M101" i="13" s="1"/>
  <c r="I101" i="13"/>
  <c r="K101" i="13"/>
  <c r="O101" i="13"/>
  <c r="Q101" i="13"/>
  <c r="V101" i="13"/>
  <c r="G102" i="13"/>
  <c r="I102" i="13"/>
  <c r="K102" i="13"/>
  <c r="M102" i="13"/>
  <c r="O102" i="13"/>
  <c r="Q102" i="13"/>
  <c r="V102" i="13"/>
  <c r="G103" i="13"/>
  <c r="I103" i="13"/>
  <c r="K103" i="13"/>
  <c r="M103" i="13"/>
  <c r="O103" i="13"/>
  <c r="Q103" i="13"/>
  <c r="V103" i="13"/>
  <c r="G105" i="13"/>
  <c r="M105" i="13" s="1"/>
  <c r="I105" i="13"/>
  <c r="I104" i="13" s="1"/>
  <c r="K105" i="13"/>
  <c r="K104" i="13" s="1"/>
  <c r="O105" i="13"/>
  <c r="Q105" i="13"/>
  <c r="Q104" i="13" s="1"/>
  <c r="V105" i="13"/>
  <c r="V104" i="13" s="1"/>
  <c r="G106" i="13"/>
  <c r="I106" i="13"/>
  <c r="K106" i="13"/>
  <c r="M106" i="13"/>
  <c r="O106" i="13"/>
  <c r="Q106" i="13"/>
  <c r="V106" i="13"/>
  <c r="G108" i="13"/>
  <c r="I108" i="13"/>
  <c r="K108" i="13"/>
  <c r="M108" i="13"/>
  <c r="O108" i="13"/>
  <c r="Q108" i="13"/>
  <c r="V108" i="13"/>
  <c r="G109" i="13"/>
  <c r="G104" i="13" s="1"/>
  <c r="I109" i="13"/>
  <c r="K109" i="13"/>
  <c r="O109" i="13"/>
  <c r="O104" i="13" s="1"/>
  <c r="Q109" i="13"/>
  <c r="V109" i="13"/>
  <c r="G111" i="13"/>
  <c r="I111" i="13"/>
  <c r="K111" i="13"/>
  <c r="K110" i="13" s="1"/>
  <c r="M111" i="13"/>
  <c r="O111" i="13"/>
  <c r="Q111" i="13"/>
  <c r="V111" i="13"/>
  <c r="V110" i="13" s="1"/>
  <c r="G113" i="13"/>
  <c r="I113" i="13"/>
  <c r="K113" i="13"/>
  <c r="M113" i="13"/>
  <c r="O113" i="13"/>
  <c r="Q113" i="13"/>
  <c r="V113" i="13"/>
  <c r="G114" i="13"/>
  <c r="G110" i="13" s="1"/>
  <c r="I114" i="13"/>
  <c r="K114" i="13"/>
  <c r="O114" i="13"/>
  <c r="O110" i="13" s="1"/>
  <c r="Q114" i="13"/>
  <c r="V114" i="13"/>
  <c r="G116" i="13"/>
  <c r="M116" i="13" s="1"/>
  <c r="I116" i="13"/>
  <c r="I110" i="13" s="1"/>
  <c r="K116" i="13"/>
  <c r="O116" i="13"/>
  <c r="Q116" i="13"/>
  <c r="Q110" i="13" s="1"/>
  <c r="V116" i="13"/>
  <c r="G117" i="13"/>
  <c r="I117" i="13"/>
  <c r="K117" i="13"/>
  <c r="M117" i="13"/>
  <c r="O117" i="13"/>
  <c r="Q117" i="13"/>
  <c r="V117" i="13"/>
  <c r="G118" i="13"/>
  <c r="I118" i="13"/>
  <c r="K118" i="13"/>
  <c r="M118" i="13"/>
  <c r="O118" i="13"/>
  <c r="Q118" i="13"/>
  <c r="V118" i="13"/>
  <c r="G119" i="13"/>
  <c r="O119" i="13"/>
  <c r="G120" i="13"/>
  <c r="M120" i="13" s="1"/>
  <c r="M119" i="13" s="1"/>
  <c r="I120" i="13"/>
  <c r="I119" i="13" s="1"/>
  <c r="K120" i="13"/>
  <c r="K119" i="13" s="1"/>
  <c r="O120" i="13"/>
  <c r="Q120" i="13"/>
  <c r="Q119" i="13" s="1"/>
  <c r="V120" i="13"/>
  <c r="V119" i="13" s="1"/>
  <c r="G122" i="13"/>
  <c r="I122" i="13"/>
  <c r="K122" i="13"/>
  <c r="M122" i="13"/>
  <c r="O122" i="13"/>
  <c r="Q122" i="13"/>
  <c r="V122" i="13"/>
  <c r="G125" i="13"/>
  <c r="G124" i="13" s="1"/>
  <c r="I125" i="13"/>
  <c r="I124" i="13" s="1"/>
  <c r="K125" i="13"/>
  <c r="O125" i="13"/>
  <c r="O124" i="13" s="1"/>
  <c r="Q125" i="13"/>
  <c r="Q124" i="13" s="1"/>
  <c r="V125" i="13"/>
  <c r="G127" i="13"/>
  <c r="M127" i="13" s="1"/>
  <c r="I127" i="13"/>
  <c r="K127" i="13"/>
  <c r="O127" i="13"/>
  <c r="Q127" i="13"/>
  <c r="V127" i="13"/>
  <c r="G129" i="13"/>
  <c r="I129" i="13"/>
  <c r="K129" i="13"/>
  <c r="K124" i="13" s="1"/>
  <c r="M129" i="13"/>
  <c r="O129" i="13"/>
  <c r="Q129" i="13"/>
  <c r="V129" i="13"/>
  <c r="V124" i="13" s="1"/>
  <c r="G131" i="13"/>
  <c r="I131" i="13"/>
  <c r="K131" i="13"/>
  <c r="M131" i="13"/>
  <c r="O131" i="13"/>
  <c r="Q131" i="13"/>
  <c r="V131" i="13"/>
  <c r="G133" i="13"/>
  <c r="M133" i="13" s="1"/>
  <c r="I133" i="13"/>
  <c r="K133" i="13"/>
  <c r="O133" i="13"/>
  <c r="Q133" i="13"/>
  <c r="V133" i="13"/>
  <c r="G135" i="13"/>
  <c r="M135" i="13" s="1"/>
  <c r="I135" i="13"/>
  <c r="K135" i="13"/>
  <c r="O135" i="13"/>
  <c r="Q135" i="13"/>
  <c r="V135" i="13"/>
  <c r="G137" i="13"/>
  <c r="I137" i="13"/>
  <c r="K137" i="13"/>
  <c r="M137" i="13"/>
  <c r="O137" i="13"/>
  <c r="Q137" i="13"/>
  <c r="V137" i="13"/>
  <c r="G139" i="13"/>
  <c r="I139" i="13"/>
  <c r="K139" i="13"/>
  <c r="M139" i="13"/>
  <c r="O139" i="13"/>
  <c r="Q139" i="13"/>
  <c r="V139" i="13"/>
  <c r="G141" i="13"/>
  <c r="M141" i="13" s="1"/>
  <c r="I141" i="13"/>
  <c r="K141" i="13"/>
  <c r="O141" i="13"/>
  <c r="Q141" i="13"/>
  <c r="V141" i="13"/>
  <c r="G143" i="13"/>
  <c r="M143" i="13" s="1"/>
  <c r="I143" i="13"/>
  <c r="K143" i="13"/>
  <c r="O143" i="13"/>
  <c r="Q143" i="13"/>
  <c r="V143" i="13"/>
  <c r="G146" i="13"/>
  <c r="G145" i="13" s="1"/>
  <c r="I146" i="13"/>
  <c r="K146" i="13"/>
  <c r="M146" i="13"/>
  <c r="O146" i="13"/>
  <c r="O145" i="13" s="1"/>
  <c r="Q146" i="13"/>
  <c r="V146" i="13"/>
  <c r="G148" i="13"/>
  <c r="M148" i="13" s="1"/>
  <c r="I148" i="13"/>
  <c r="K148" i="13"/>
  <c r="O148" i="13"/>
  <c r="Q148" i="13"/>
  <c r="V148" i="13"/>
  <c r="G150" i="13"/>
  <c r="M150" i="13" s="1"/>
  <c r="I150" i="13"/>
  <c r="I145" i="13" s="1"/>
  <c r="K150" i="13"/>
  <c r="O150" i="13"/>
  <c r="Q150" i="13"/>
  <c r="Q145" i="13" s="1"/>
  <c r="V150" i="13"/>
  <c r="G152" i="13"/>
  <c r="I152" i="13"/>
  <c r="K152" i="13"/>
  <c r="K145" i="13" s="1"/>
  <c r="M152" i="13"/>
  <c r="O152" i="13"/>
  <c r="Q152" i="13"/>
  <c r="V152" i="13"/>
  <c r="V145" i="13" s="1"/>
  <c r="G155" i="13"/>
  <c r="I155" i="13"/>
  <c r="K155" i="13"/>
  <c r="M155" i="13"/>
  <c r="O155" i="13"/>
  <c r="Q155" i="13"/>
  <c r="V155" i="13"/>
  <c r="G157" i="13"/>
  <c r="M157" i="13" s="1"/>
  <c r="I157" i="13"/>
  <c r="K157" i="13"/>
  <c r="O157" i="13"/>
  <c r="Q157" i="13"/>
  <c r="V157" i="13"/>
  <c r="G159" i="13"/>
  <c r="M159" i="13" s="1"/>
  <c r="I159" i="13"/>
  <c r="K159" i="13"/>
  <c r="O159" i="13"/>
  <c r="Q159" i="13"/>
  <c r="V159" i="13"/>
  <c r="G161" i="13"/>
  <c r="I161" i="13"/>
  <c r="K161" i="13"/>
  <c r="M161" i="13"/>
  <c r="O161" i="13"/>
  <c r="Q161" i="13"/>
  <c r="V161" i="13"/>
  <c r="G164" i="13"/>
  <c r="G163" i="13" s="1"/>
  <c r="I164" i="13"/>
  <c r="I163" i="13" s="1"/>
  <c r="K164" i="13"/>
  <c r="O164" i="13"/>
  <c r="O163" i="13" s="1"/>
  <c r="Q164" i="13"/>
  <c r="Q163" i="13" s="1"/>
  <c r="V164" i="13"/>
  <c r="G165" i="13"/>
  <c r="M165" i="13" s="1"/>
  <c r="I165" i="13"/>
  <c r="K165" i="13"/>
  <c r="O165" i="13"/>
  <c r="Q165" i="13"/>
  <c r="V165" i="13"/>
  <c r="G166" i="13"/>
  <c r="I166" i="13"/>
  <c r="K166" i="13"/>
  <c r="K163" i="13" s="1"/>
  <c r="M166" i="13"/>
  <c r="O166" i="13"/>
  <c r="Q166" i="13"/>
  <c r="V166" i="13"/>
  <c r="V163" i="13" s="1"/>
  <c r="G167" i="13"/>
  <c r="I167" i="13"/>
  <c r="K167" i="13"/>
  <c r="M167" i="13"/>
  <c r="O167" i="13"/>
  <c r="Q167" i="13"/>
  <c r="V167" i="13"/>
  <c r="G168" i="13"/>
  <c r="M168" i="13" s="1"/>
  <c r="I168" i="13"/>
  <c r="K168" i="13"/>
  <c r="O168" i="13"/>
  <c r="Q168" i="13"/>
  <c r="V168" i="13"/>
  <c r="G169" i="13"/>
  <c r="M169" i="13" s="1"/>
  <c r="I169" i="13"/>
  <c r="K169" i="13"/>
  <c r="O169" i="13"/>
  <c r="Q169" i="13"/>
  <c r="V169" i="13"/>
  <c r="G170" i="13"/>
  <c r="I170" i="13"/>
  <c r="K170" i="13"/>
  <c r="M170" i="13"/>
  <c r="O170" i="13"/>
  <c r="Q170" i="13"/>
  <c r="V170" i="13"/>
  <c r="G172" i="13"/>
  <c r="G171" i="13" s="1"/>
  <c r="I172" i="13"/>
  <c r="I171" i="13" s="1"/>
  <c r="K172" i="13"/>
  <c r="O172" i="13"/>
  <c r="O171" i="13" s="1"/>
  <c r="Q172" i="13"/>
  <c r="Q171" i="13" s="1"/>
  <c r="V172" i="13"/>
  <c r="G173" i="13"/>
  <c r="M173" i="13" s="1"/>
  <c r="I173" i="13"/>
  <c r="K173" i="13"/>
  <c r="O173" i="13"/>
  <c r="Q173" i="13"/>
  <c r="V173" i="13"/>
  <c r="G174" i="13"/>
  <c r="I174" i="13"/>
  <c r="K174" i="13"/>
  <c r="K171" i="13" s="1"/>
  <c r="M174" i="13"/>
  <c r="O174" i="13"/>
  <c r="Q174" i="13"/>
  <c r="V174" i="13"/>
  <c r="V171" i="13" s="1"/>
  <c r="G175" i="13"/>
  <c r="I175" i="13"/>
  <c r="K175" i="13"/>
  <c r="M175" i="13"/>
  <c r="O175" i="13"/>
  <c r="Q175" i="13"/>
  <c r="V175" i="13"/>
  <c r="G176" i="13"/>
  <c r="M176" i="13" s="1"/>
  <c r="I176" i="13"/>
  <c r="K176" i="13"/>
  <c r="O176" i="13"/>
  <c r="Q176" i="13"/>
  <c r="V176" i="13"/>
  <c r="G177" i="13"/>
  <c r="M177" i="13" s="1"/>
  <c r="I177" i="13"/>
  <c r="K177" i="13"/>
  <c r="O177" i="13"/>
  <c r="Q177" i="13"/>
  <c r="V177" i="13"/>
  <c r="G178" i="13"/>
  <c r="I178" i="13"/>
  <c r="K178" i="13"/>
  <c r="M178" i="13"/>
  <c r="O178" i="13"/>
  <c r="Q178" i="13"/>
  <c r="V178" i="13"/>
  <c r="G179" i="13"/>
  <c r="I179" i="13"/>
  <c r="K179" i="13"/>
  <c r="M179" i="13"/>
  <c r="O179" i="13"/>
  <c r="Q179" i="13"/>
  <c r="V179" i="13"/>
  <c r="G180" i="13"/>
  <c r="G181" i="13"/>
  <c r="M181" i="13" s="1"/>
  <c r="I181" i="13"/>
  <c r="I180" i="13" s="1"/>
  <c r="K181" i="13"/>
  <c r="K180" i="13" s="1"/>
  <c r="O181" i="13"/>
  <c r="Q181" i="13"/>
  <c r="Q180" i="13" s="1"/>
  <c r="V181" i="13"/>
  <c r="V180" i="13" s="1"/>
  <c r="G182" i="13"/>
  <c r="I182" i="13"/>
  <c r="K182" i="13"/>
  <c r="M182" i="13"/>
  <c r="O182" i="13"/>
  <c r="Q182" i="13"/>
  <c r="V182" i="13"/>
  <c r="G183" i="13"/>
  <c r="I183" i="13"/>
  <c r="K183" i="13"/>
  <c r="M183" i="13"/>
  <c r="O183" i="13"/>
  <c r="Q183" i="13"/>
  <c r="V183" i="13"/>
  <c r="G184" i="13"/>
  <c r="M184" i="13" s="1"/>
  <c r="I184" i="13"/>
  <c r="K184" i="13"/>
  <c r="O184" i="13"/>
  <c r="O180" i="13" s="1"/>
  <c r="Q184" i="13"/>
  <c r="V184" i="13"/>
  <c r="G185" i="13"/>
  <c r="M185" i="13" s="1"/>
  <c r="I185" i="13"/>
  <c r="K185" i="13"/>
  <c r="O185" i="13"/>
  <c r="Q185" i="13"/>
  <c r="V185" i="13"/>
  <c r="G186" i="13"/>
  <c r="I186" i="13"/>
  <c r="K186" i="13"/>
  <c r="M186" i="13"/>
  <c r="O186" i="13"/>
  <c r="Q186" i="13"/>
  <c r="V186" i="13"/>
  <c r="G187" i="13"/>
  <c r="I187" i="13"/>
  <c r="K187" i="13"/>
  <c r="M187" i="13"/>
  <c r="O187" i="13"/>
  <c r="Q187" i="13"/>
  <c r="V187" i="13"/>
  <c r="G188" i="13"/>
  <c r="M188" i="13" s="1"/>
  <c r="I188" i="13"/>
  <c r="K188" i="13"/>
  <c r="O188" i="13"/>
  <c r="Q188" i="13"/>
  <c r="V188" i="13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K10" i="12"/>
  <c r="O10" i="12"/>
  <c r="V10" i="12"/>
  <c r="G11" i="12"/>
  <c r="I11" i="12"/>
  <c r="I10" i="12" s="1"/>
  <c r="K11" i="12"/>
  <c r="M11" i="12"/>
  <c r="M10" i="12" s="1"/>
  <c r="O11" i="12"/>
  <c r="Q11" i="12"/>
  <c r="Q10" i="12" s="1"/>
  <c r="V11" i="12"/>
  <c r="I73" i="1"/>
  <c r="J69" i="1" s="1"/>
  <c r="J71" i="1"/>
  <c r="J70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F45" i="1"/>
  <c r="G45" i="1"/>
  <c r="H45" i="1"/>
  <c r="I45" i="1"/>
  <c r="J44" i="1" s="1"/>
  <c r="I21" i="1"/>
  <c r="J28" i="1"/>
  <c r="J26" i="1"/>
  <c r="G38" i="1"/>
  <c r="F38" i="1"/>
  <c r="J23" i="1"/>
  <c r="J24" i="1"/>
  <c r="J25" i="1"/>
  <c r="J27" i="1"/>
  <c r="E24" i="1"/>
  <c r="E26" i="1"/>
  <c r="M10" i="14" l="1"/>
  <c r="G13" i="14"/>
  <c r="M145" i="13"/>
  <c r="M180" i="13"/>
  <c r="M96" i="13"/>
  <c r="M45" i="13"/>
  <c r="M89" i="13"/>
  <c r="M83" i="13"/>
  <c r="M104" i="13"/>
  <c r="M125" i="13"/>
  <c r="M124" i="13" s="1"/>
  <c r="M114" i="13"/>
  <c r="M110" i="13" s="1"/>
  <c r="M109" i="13"/>
  <c r="M100" i="13"/>
  <c r="M82" i="13"/>
  <c r="M81" i="13" s="1"/>
  <c r="M76" i="13"/>
  <c r="M75" i="13" s="1"/>
  <c r="M51" i="13"/>
  <c r="M37" i="13"/>
  <c r="M30" i="13" s="1"/>
  <c r="M15" i="13"/>
  <c r="M8" i="13" s="1"/>
  <c r="M172" i="13"/>
  <c r="M171" i="13" s="1"/>
  <c r="M164" i="13"/>
  <c r="M163" i="13" s="1"/>
  <c r="J72" i="1"/>
  <c r="J73" i="1" s="1"/>
  <c r="J42" i="1"/>
  <c r="J43" i="1"/>
  <c r="J41" i="1"/>
  <c r="J39" i="1"/>
  <c r="J45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Šafář Petr st.</author>
  </authors>
  <commentList>
    <comment ref="S6" authorId="0" shapeId="0" xr:uid="{5EB26097-DBC2-460D-911D-EACCA98D26A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32DB881-89F6-455E-BD81-D7304E5D44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Šafář Petr st.</author>
  </authors>
  <commentList>
    <comment ref="S6" authorId="0" shapeId="0" xr:uid="{630B5178-20E2-4EF9-B779-FCB762DEF17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5CBF38C-5470-46EB-B138-F5538537BA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Šafář Petr st.</author>
  </authors>
  <commentList>
    <comment ref="S6" authorId="0" shapeId="0" xr:uid="{4F1B2ED4-8420-4E90-B769-C323EC27EE5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FFE2473-DDF5-43C2-8FCC-37DDC75AC9D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<sst xmlns="http://schemas.openxmlformats.org/spreadsheetml/2006/main" count="1283" uniqueCount="431">
  <si>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</si>
  <si>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</si>
  <si>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</si>
  <si>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</si>
  <si>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</si>
  <si>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</si>
  <si>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</si>
  <si>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</si>
  <si>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</si>
  <si>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</si>
  <si>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</si>
  <si>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</si>
  <si>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</si>
  <si>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</si>
  <si>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</si>
  <si>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</si>
  <si>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</si>
  <si>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</si>
  <si>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</si>
  <si>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</si>
  <si>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</si>
  <si>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</si>
  <si>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</si>
  <si>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</si>
  <si>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</si>
  <si>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</si>
  <si>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</si>
  <si>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</si>
  <si>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</si>
  <si>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</si>
  <si>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</si>
  <si>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</si>
  <si>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</si>
  <si>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</si>
  <si>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</si>
  <si>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</si>
  <si>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</si>
  <si>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</si>
  <si>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</si>
  <si>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</si>
  <si>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</si>
  <si>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</si>
  <si>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</si>
  <si>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Ing. Šafář Petr</t>
  </si>
  <si>
    <t>1808</t>
  </si>
  <si>
    <t>Stav. úpravy a nástavby OCH IV, čp. 10, ul. Vrchlického, Polička</t>
  </si>
  <si>
    <t>Oblastní charita Polička</t>
  </si>
  <si>
    <t>Vrchlického 16</t>
  </si>
  <si>
    <t>Polička-Dolní Předměstí</t>
  </si>
  <si>
    <t>57201</t>
  </si>
  <si>
    <t>49325515</t>
  </si>
  <si>
    <t>ŠAFÁŘ CZ s.r.o.</t>
  </si>
  <si>
    <t>Nová 205</t>
  </si>
  <si>
    <t>Polička</t>
  </si>
  <si>
    <t>28850106</t>
  </si>
  <si>
    <t>CZ28850106</t>
  </si>
  <si>
    <t>Stavba</t>
  </si>
  <si>
    <t>30</t>
  </si>
  <si>
    <t>Vedlejší a ostatní náklady</t>
  </si>
  <si>
    <t>33</t>
  </si>
  <si>
    <t>Stavební práce dodatku č. 3</t>
  </si>
  <si>
    <t>31</t>
  </si>
  <si>
    <t>Vícepráce dodatku č. 3</t>
  </si>
  <si>
    <t>32</t>
  </si>
  <si>
    <t>Méněpráce dodatku č. 3</t>
  </si>
  <si>
    <t>Celkem za stavbu</t>
  </si>
  <si>
    <t>CZK</t>
  </si>
  <si>
    <t>Rekapitulace dílů</t>
  </si>
  <si>
    <t>Typ dílu</t>
  </si>
  <si>
    <t>3</t>
  </si>
  <si>
    <t>Svislé a kompletní konstrukce</t>
  </si>
  <si>
    <t>5</t>
  </si>
  <si>
    <t>Komunikace</t>
  </si>
  <si>
    <t>61</t>
  </si>
  <si>
    <t>Úpravy povrchů vnitřní</t>
  </si>
  <si>
    <t>8</t>
  </si>
  <si>
    <t>Trubní vedení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</si>
  <si>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</si>
  <si>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</si>
  <si>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</si>
  <si>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</si>
  <si>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</si>
  <si>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</si>
  <si>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</si>
  <si>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</si>
  <si>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</si>
  <si>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</si>
  <si>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</si>
  <si>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</si>
  <si>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</si>
  <si>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</si>
  <si>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</si>
  <si>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</si>
  <si>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</si>
  <si>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</si>
  <si>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771</t>
  </si>
  <si>
    <t>Podlahy z dlaždic a obklady</t>
  </si>
  <si>
    <t>776</t>
  </si>
  <si>
    <t>Podlahy povlakové</t>
  </si>
  <si>
    <t>M21</t>
  </si>
  <si>
    <t>Elektromontáže</t>
  </si>
  <si>
    <t>M21-2</t>
  </si>
  <si>
    <t>Domácí telefon pro 8 kanceláří</t>
  </si>
  <si>
    <t>M21-3</t>
  </si>
  <si>
    <t>Datové rozvody - doplnění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</si>
  <si>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</si>
  <si>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</si>
  <si>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</si>
  <si>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</si>
  <si>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</si>
  <si>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</si>
  <si>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</si>
  <si>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</si>
  <si>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</si>
  <si>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</si>
  <si>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</si>
  <si>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</si>
  <si>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</si>
  <si>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</si>
  <si>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</si>
  <si>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</si>
  <si>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</si>
  <si>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</si>
  <si>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</si>
  <si>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</si>
  <si>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</si>
  <si>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</si>
  <si>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</si>
  <si>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</si>
  <si>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</si>
  <si>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</si>
  <si>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</si>
  <si>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</si>
  <si>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</si>
  <si>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</si>
  <si>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</si>
  <si>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</si>
  <si>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</si>
  <si>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005111021R</t>
  </si>
  <si>
    <t>Vytyčení inženýrských sítí</t>
  </si>
  <si>
    <t>Soubor</t>
  </si>
  <si>
    <t>RTS 20/ II</t>
  </si>
  <si>
    <t>Indiv</t>
  </si>
  <si>
    <t>VRN</t>
  </si>
  <si>
    <t>POL99_2</t>
  </si>
  <si>
    <t>005211030R</t>
  </si>
  <si>
    <t>Dočasná dopravní opatření</t>
  </si>
  <si>
    <t>Vlastní</t>
  </si>
  <si>
    <t>POL99_8</t>
  </si>
  <si>
    <t>END</t>
  </si>
  <si>
    <t>113107310R00</t>
  </si>
  <si>
    <t>Odstranění podkladu pl. 50 m2,kam.těžené tl.10 cm</t>
  </si>
  <si>
    <t>m2</t>
  </si>
  <si>
    <t>Práce</t>
  </si>
  <si>
    <t>POL1_</t>
  </si>
  <si>
    <t>(14,50+2,00)*0,60</t>
  </si>
  <si>
    <t>VV</t>
  </si>
  <si>
    <t>216903111R00</t>
  </si>
  <si>
    <t>Otryskání ploch pískem FP, stěn a rubů kleneb</t>
  </si>
  <si>
    <t>Venkovní pískovcový sokl : (20,25+9,10-1,25-1,00-2,20)*(0,40+0,10)</t>
  </si>
  <si>
    <t>216904391R00</t>
  </si>
  <si>
    <t>Příplatek za ruční dočištění ocelovými kartáči</t>
  </si>
  <si>
    <t>POL1_1</t>
  </si>
  <si>
    <t>564851111R00</t>
  </si>
  <si>
    <t>Podklad ze štěrkodrti po zhutnění tloušťky 15 cm</t>
  </si>
  <si>
    <t>14,50*0,80+2,00*1,00</t>
  </si>
  <si>
    <t>596215021R00</t>
  </si>
  <si>
    <t>Kladení zámkové dlažby tl. 6 cm do drtě tl. 4 cm</t>
  </si>
  <si>
    <t>596291111R00</t>
  </si>
  <si>
    <t>Řezání zámkové dlažby tl. 60 mm</t>
  </si>
  <si>
    <t>m</t>
  </si>
  <si>
    <t>620401162R00</t>
  </si>
  <si>
    <t>Nátěr hydrofobizační Hasit PP 405 Hydrophob 2x</t>
  </si>
  <si>
    <t>631313511R00</t>
  </si>
  <si>
    <t>Mazanina betonová tl. 8 - 12 cm C 12/15</t>
  </si>
  <si>
    <t>m3</t>
  </si>
  <si>
    <t>(14,50+2,00)*0,60*0,10</t>
  </si>
  <si>
    <t>113106121R00</t>
  </si>
  <si>
    <t>Rozebrání dlažeb z betonových dlaždic na sucho</t>
  </si>
  <si>
    <t>979054441R00</t>
  </si>
  <si>
    <t>Očištění vybour. dlaždic s výplní kamen. těženým</t>
  </si>
  <si>
    <t>59245020R</t>
  </si>
  <si>
    <t>Dlažba zámková H-PROFIL 20x16,5x6 cm přírodní</t>
  </si>
  <si>
    <t>SPCM</t>
  </si>
  <si>
    <t>Specifikace</t>
  </si>
  <si>
    <t>POL3_</t>
  </si>
  <si>
    <t>doplnění novou dlažbou : (14,50*0,80+2,00*1,00)*0,25</t>
  </si>
  <si>
    <t>612401902R00</t>
  </si>
  <si>
    <t>Příplatek za zaoblení omítky hladké</t>
  </si>
  <si>
    <t>Odkaz na mn. položky pořadí 17 : 72,97920</t>
  </si>
  <si>
    <t>612401903R00</t>
  </si>
  <si>
    <t>Příplatek za zaoblení omítky štukov</t>
  </si>
  <si>
    <t>schodišťový prostor m.č.114 a 214 : (1,60*2*2+0,45+3,14*2,90/2)*3,20*2</t>
  </si>
  <si>
    <t>612481211RT8</t>
  </si>
  <si>
    <t>Montáž výztužné sítě(perlinky)do stěrky-vnit.stěny včetně výztužné sítě a stěrkového tmelu Cemix</t>
  </si>
  <si>
    <t>319201311R00</t>
  </si>
  <si>
    <t>Vyrovnání povrchu zdiva maltou tl.do 3 cm</t>
  </si>
  <si>
    <t>schodišťový prostor m.č.114 a 214 : (1,60*2*2+0,45+3,14*2,90/2)*3,20*2*1,66</t>
  </si>
  <si>
    <t>602011102R00</t>
  </si>
  <si>
    <t>Postřik cementový, ručně</t>
  </si>
  <si>
    <t>602011112RT5</t>
  </si>
  <si>
    <t>Omítka jádrová, ručně, tloušťka vrstvy 20 mm</t>
  </si>
  <si>
    <t>602011141RT1</t>
  </si>
  <si>
    <t>Štuk na stěnách vnitřní, ručně, tloušťka vrstvy 2 mm</t>
  </si>
  <si>
    <t>139601102R00</t>
  </si>
  <si>
    <t>Ruční výkop jam, rýh a šachet v hornině tř. 3</t>
  </si>
  <si>
    <t>(14,50+2,00)*0,60*(0,50+1,10)*0,5</t>
  </si>
  <si>
    <t>161101101R00</t>
  </si>
  <si>
    <t>Svislé přemístění výkopku z hor.1-4 do 2,5 m</t>
  </si>
  <si>
    <t>162701105R00</t>
  </si>
  <si>
    <t>Vodorovné přemístění výkopku z hor.1-4 do 10000 m</t>
  </si>
  <si>
    <t>7,92*1,4</t>
  </si>
  <si>
    <t>162701109R00</t>
  </si>
  <si>
    <t>Příplatek k vod. přemístění hor.1-4 za další 1 km</t>
  </si>
  <si>
    <t>171201201R00</t>
  </si>
  <si>
    <t>Uložení sypaniny na skl.-sypanina na výšku přes 2m</t>
  </si>
  <si>
    <t>175101201R00</t>
  </si>
  <si>
    <t>Obsyp objektu bez prohození sypaniny</t>
  </si>
  <si>
    <t>(14,50+2,00)*0,60*(0,40+1,00)*0,5</t>
  </si>
  <si>
    <t>199000002R00</t>
  </si>
  <si>
    <t>Poplatek za skládku horniny 1- 4</t>
  </si>
  <si>
    <t>212971110R00</t>
  </si>
  <si>
    <t>Opláštění trativodů z geotext., do sklonu 1:2,5</t>
  </si>
  <si>
    <t>14,50*1,60</t>
  </si>
  <si>
    <t>452311141R00</t>
  </si>
  <si>
    <t>Desky podkladní pod potrubí z betonu C 16/20</t>
  </si>
  <si>
    <t>14,50*0,50*0,10</t>
  </si>
  <si>
    <t>871318111R00</t>
  </si>
  <si>
    <t>Kladení drenážního potrubí z plastických hmot</t>
  </si>
  <si>
    <t>14,50</t>
  </si>
  <si>
    <t>894432111R00</t>
  </si>
  <si>
    <t>Osazení plastové šachty revizní prům.315 mm, Wavin</t>
  </si>
  <si>
    <t>kus</t>
  </si>
  <si>
    <t>899101111R00</t>
  </si>
  <si>
    <t>Osazení poklopu s rámem do 50 kg</t>
  </si>
  <si>
    <t>28611224.AR</t>
  </si>
  <si>
    <t>Trubka PVC drenážní flexibilní d 125 mm</t>
  </si>
  <si>
    <t>14,50*1,05</t>
  </si>
  <si>
    <t>28697100R</t>
  </si>
  <si>
    <t>Dno šachtové pro KG 315/100 mm přímý tok T1 PP</t>
  </si>
  <si>
    <t>286971400R</t>
  </si>
  <si>
    <t>Roura šachtová korugovaná  bez hrdla 315/2000 mm</t>
  </si>
  <si>
    <t>55241700R</t>
  </si>
  <si>
    <t>Poklop litina 315/1,5 t do šachtové roury Wavin</t>
  </si>
  <si>
    <t>583418035R</t>
  </si>
  <si>
    <t>Kamenivo drcené frakce  16/32 C Olomoucký kraj</t>
  </si>
  <si>
    <t>t</t>
  </si>
  <si>
    <t>6,93*1,900</t>
  </si>
  <si>
    <t>69366198R</t>
  </si>
  <si>
    <t>Geotextilie FILTEK 300 g/m2 š. 200cm 100% PP</t>
  </si>
  <si>
    <t>23,20*1,05</t>
  </si>
  <si>
    <t>941955101R00</t>
  </si>
  <si>
    <t>Lešení lehké pomocné,schodiště, H podlahy do 1,5 m</t>
  </si>
  <si>
    <t>(1,60*1,22*2+3,14*1,45*1,45/2)*2</t>
  </si>
  <si>
    <t>978013191R00</t>
  </si>
  <si>
    <t>Otlučení omítek vnitřních stěn v rozsahu do 100 %</t>
  </si>
  <si>
    <t>999281108R00</t>
  </si>
  <si>
    <t>Přesun hmot pro opravy a údržbu do výšky 12 m</t>
  </si>
  <si>
    <t>Přesun hmot</t>
  </si>
  <si>
    <t>POL7_</t>
  </si>
  <si>
    <t>711132311R00</t>
  </si>
  <si>
    <t>Prov. izolace nopovou fólií svisle, vč.uchyc.prvků</t>
  </si>
  <si>
    <t>(14,50+2,00)*(0,50+1,10)*0,5</t>
  </si>
  <si>
    <t>28323117R</t>
  </si>
  <si>
    <t>Fólie nopová DEKDREN N8 tl. 0,6 mm š. 2000 mm</t>
  </si>
  <si>
    <t>(14,50+2,00)*(0,50+1,10)*0,5*1,15</t>
  </si>
  <si>
    <t>998711101R00</t>
  </si>
  <si>
    <t>Přesun hmot pro izolace proti vodě, výšky do 6 m</t>
  </si>
  <si>
    <t>713463411U00</t>
  </si>
  <si>
    <t>Izol tep potrubí ohyb návlek pouzdr</t>
  </si>
  <si>
    <t>283771008R</t>
  </si>
  <si>
    <t>pouzdro potrubní tvarovatelné; pěnový polyetylén; vnitřní průměr 15,0 mm; tl. izolace 20,0 mm;, provozní teplota  -65 až 90 °C; tepelná vodivost (10°C) 0,0380 W/mK</t>
  </si>
  <si>
    <t>283771021R</t>
  </si>
  <si>
    <t>pouzdro potrubní tvarovatelné; pěnový polyetylén; vnitřní průměr 18,0 mm; tl. izolace 20,0 mm;, provozní teplota  -65 až 90 °C; tepelná vodivost (10°C) 0,0380 W/mK</t>
  </si>
  <si>
    <t>283771033R</t>
  </si>
  <si>
    <t>pouzdro potrubní tvarovatelné; pěnový polyetylén; vnitřní průměr 22,0 mm; tl. izolace 25,0 mm;, provozní teplota  -65 až 90 °C; tepelná vodivost (10°C) 0,0380 W/mK</t>
  </si>
  <si>
    <t>283771120R</t>
  </si>
  <si>
    <t>Izolace potrubí Mirelon PRO 28x20 mm šedočerná</t>
  </si>
  <si>
    <t>998713102R00</t>
  </si>
  <si>
    <t>Přesun hmot pro izolace tepelné, výšky do 12 m</t>
  </si>
  <si>
    <t>733113113R00</t>
  </si>
  <si>
    <t>Potrubí z trubek závitových příplatek k ceně za zhotovení přípojky z ocelových trubek závitových,, ocelových, DN 15</t>
  </si>
  <si>
    <t>733163102R00</t>
  </si>
  <si>
    <t>Potrubí z měděných trubek měděné potrubí, D 15 mm, s 1,0 mm, pájení pomocí kapilárních pájecích, tvarovek</t>
  </si>
  <si>
    <t>733163103R00</t>
  </si>
  <si>
    <t>Potrubí z měděných trubek měděné potrubí, D 18 mm, s 1,0 mm, pájení pomocí kapilárních pájecích, tvarovek</t>
  </si>
  <si>
    <t>733163104R00</t>
  </si>
  <si>
    <t>Potrubí z měděných trubek měděné potrubí, D 22 mm, s 1,0 mm, pájení pomocí kapilárních pájecích, tvarovek</t>
  </si>
  <si>
    <t>733163105R00</t>
  </si>
  <si>
    <t>Potrubí z měděných trubek vytápění D 28 x 1,5 mm</t>
  </si>
  <si>
    <t>733190109R00</t>
  </si>
  <si>
    <t>Tlakové zkoušky potrubí ocelových závitových, plastových, měděných přes DN 50 do DN 65</t>
  </si>
  <si>
    <t>998733101R00</t>
  </si>
  <si>
    <t>Přesun hmot pro rozvody potrubí v objektech výšky do 6 m</t>
  </si>
  <si>
    <t>734265312R00</t>
  </si>
  <si>
    <t>Šroubení topenářské, přímé,  R18 DN 15</t>
  </si>
  <si>
    <t>734266426R00</t>
  </si>
  <si>
    <t>Šroubení včetně dodávky materiálu šroubení pro radiátory typu VK dvoutrubkový systém s vypouštěním, DN EK 20 x 15, rohové, PN 10, bronz</t>
  </si>
  <si>
    <t>Radik radiátory : 26</t>
  </si>
  <si>
    <t>55137306.AR</t>
  </si>
  <si>
    <t>hlavice termostatická teplota prostoru 6 až 28 °C; ovládání ruční; provedení kapalinová</t>
  </si>
  <si>
    <t>998734101R00</t>
  </si>
  <si>
    <t>Přesun hmot pro armatury, výšky do 6 m</t>
  </si>
  <si>
    <t>735159111R00</t>
  </si>
  <si>
    <t>Montáž panelových těles Radik do délky 1600 mm</t>
  </si>
  <si>
    <t>2NP : 8</t>
  </si>
  <si>
    <t>735159210R00</t>
  </si>
  <si>
    <t>Otopná tělesa panelová Montáž otopných těles panelových dvouřadých, délky do 1140 mm</t>
  </si>
  <si>
    <t>48441500R</t>
  </si>
  <si>
    <t>Konzola navrtávací 15/120</t>
  </si>
  <si>
    <t>sada</t>
  </si>
  <si>
    <t>8*2</t>
  </si>
  <si>
    <t>484530063T</t>
  </si>
  <si>
    <t>Těleso otopné desk.Radik Klasik 33R typ v.554 dl.600 RO=500 mm</t>
  </si>
  <si>
    <t>484530065T</t>
  </si>
  <si>
    <t>Těleso otopné desk.Radik Klasik 33R typ v.554 dl.800 RO=500 mm</t>
  </si>
  <si>
    <t>998735101R00</t>
  </si>
  <si>
    <t>Přesun hmot pro otopná tělesa, výšky do 6 m</t>
  </si>
  <si>
    <t>767914120R00</t>
  </si>
  <si>
    <t>Montáž oplocení rámového H do 1,5 m</t>
  </si>
  <si>
    <t>14,50+1,00+2,00</t>
  </si>
  <si>
    <t>767914830R00</t>
  </si>
  <si>
    <t>Demontáž oplocení rámového H do 2 m</t>
  </si>
  <si>
    <t>771101115R00</t>
  </si>
  <si>
    <t>Vyrovnání podkladů samonivel. hmotou tl. do 10 mm</t>
  </si>
  <si>
    <t>POL1_7</t>
  </si>
  <si>
    <t>schodiště m.š. 114 : 6,55</t>
  </si>
  <si>
    <t>771101210RT1</t>
  </si>
  <si>
    <t>Penetrace podkladu pod dlažby</t>
  </si>
  <si>
    <t>771275511R00</t>
  </si>
  <si>
    <t>Montáž keramických schodovek na stupnice,TM</t>
  </si>
  <si>
    <t>114 : 20*1,25</t>
  </si>
  <si>
    <t>771275521R00</t>
  </si>
  <si>
    <t>Montáž keramických dlaždic na podstupnice, TM</t>
  </si>
  <si>
    <t>771475034R00</t>
  </si>
  <si>
    <t>Obklad soklíků keram.stupňov., tmel,20x10 H 10 cm</t>
  </si>
  <si>
    <t>114 : 20*(0,38+0,16)</t>
  </si>
  <si>
    <t>771479001R00</t>
  </si>
  <si>
    <t>Řezání dlaždic keramických pro soklíky</t>
  </si>
  <si>
    <t>sokl, stupně : (10,8)/2*1,15+1,22*2*16*1,15</t>
  </si>
  <si>
    <t>58581721.A</t>
  </si>
  <si>
    <t>vyrovnávací stěrka cementová; pro podlahy; samonivelační; pro interiér; zátěž střední; tl. vrstvy 2, , 0 až 15,0 mm</t>
  </si>
  <si>
    <t>kg</t>
  </si>
  <si>
    <t>POL3_7</t>
  </si>
  <si>
    <t>6,55*1,6*10</t>
  </si>
  <si>
    <t>597642020</t>
  </si>
  <si>
    <t>dlažba keramická š = 200 mm; l = 200 mm; h = 9,0 mm; povrch matný; pro interiér i exteriér</t>
  </si>
  <si>
    <t>sokl : (10,8)*0,1*1,15</t>
  </si>
  <si>
    <t>597642030</t>
  </si>
  <si>
    <t>dlažba keramická š = 300 mm; l = 300 mm; h = 9,0 mm; povrch matný; pro interiér i exteriér</t>
  </si>
  <si>
    <t>114 - podstupnice : 20*1,25*0,3*1,1</t>
  </si>
  <si>
    <t>597642400</t>
  </si>
  <si>
    <t>dlažba keramická schodovka; š = 300 mm; l = 300 mm; h = 9,0 mm; povrch matný; pro interiér</t>
  </si>
  <si>
    <t>114 - stupnice : 20*1,25*0,3*1,1</t>
  </si>
  <si>
    <t>776101115R00</t>
  </si>
  <si>
    <t>vyrovnání podkladů samonivelační hmotou</t>
  </si>
  <si>
    <t>m.č. 101 : 41,91</t>
  </si>
  <si>
    <t>776101121R00</t>
  </si>
  <si>
    <t>penetrace podkladu</t>
  </si>
  <si>
    <t>776421100RU1</t>
  </si>
  <si>
    <t>lepení podlahových soklíků z PVC a vinylu včetně dodávky soklíku</t>
  </si>
  <si>
    <t>2 bm/m2 : 41,91*2,0</t>
  </si>
  <si>
    <t>776511810R00</t>
  </si>
  <si>
    <t>Odstranění PVC a koberců lepených bez podložky</t>
  </si>
  <si>
    <t>776521110R00</t>
  </si>
  <si>
    <t>Lepení povlak.podlah z pásů PVC na lepidlo</t>
  </si>
  <si>
    <t>23521594.A</t>
  </si>
  <si>
    <t>vyrovnávací stěrka rychletuhnoucí; cementová; plnivo křemičité, syntetické; pro podlahy;, samonivelační; pro interiér, průmyslové podlahy; zátěž stř...</t>
  </si>
  <si>
    <t>41,98*1,6*8</t>
  </si>
  <si>
    <t>24696906.A</t>
  </si>
  <si>
    <t>penetrační hmota vodou ředitelná; úprava savosti podkladu, pod stěrkové hmoty, adhezní můstek</t>
  </si>
  <si>
    <t>41,91*0,2</t>
  </si>
  <si>
    <t>28412285</t>
  </si>
  <si>
    <t>podlahovina PVC v rolích; š = 1 500,0 mm; tl. 2,00 mm; heterogenní; protiskluzná; oblast bytová,, komerční, průmyslová</t>
  </si>
  <si>
    <t>41,91*1,12+0,0608</t>
  </si>
  <si>
    <t>210010003RT1</t>
  </si>
  <si>
    <t>Trubka ohebná pod omítku, typ 23.. 23 mm včetně dodávky trubky PVC 2323</t>
  </si>
  <si>
    <t>POL1_9</t>
  </si>
  <si>
    <t>210010301RT1</t>
  </si>
  <si>
    <t>Krabice přístrojová KP 68, KZ 3, bez zapojení vč.dodávky KP 68/2, KU 1901+2xšroub</t>
  </si>
  <si>
    <t>210010313RT1</t>
  </si>
  <si>
    <t>Krabice odbočná KO 125, bez zapojení-čtvercová vč.dodávky KO 125+víčko</t>
  </si>
  <si>
    <t>210010321RT1</t>
  </si>
  <si>
    <t>Krabice odbočná KR 68, se zapojením-kruhová vč.dodávky krabice 1903+svork+víčko</t>
  </si>
  <si>
    <t>P.C.04</t>
  </si>
  <si>
    <t>Datový kabel UTP cat 6e trubky/žlab dodávka + montáž</t>
  </si>
  <si>
    <t>P.C.08</t>
  </si>
  <si>
    <t>Kabel SYKFY 2x2x0,5/trubka, lišta, žlab dodávka a montáž (k tep.čidlům)</t>
  </si>
  <si>
    <t>005dt05</t>
  </si>
  <si>
    <t>Prvky pro systém dom. telefonu, napájecí zdroje, tlač. moduly, dom. telefony, el. zámky</t>
  </si>
  <si>
    <t>kpl</t>
  </si>
  <si>
    <t>R-položka</t>
  </si>
  <si>
    <t>POL12_0</t>
  </si>
  <si>
    <t>P.C.05</t>
  </si>
  <si>
    <t>Datová zásuvka do krabice cat 6e, osazení a zap. dodávka a montáž</t>
  </si>
  <si>
    <t>P.C.07</t>
  </si>
  <si>
    <t>Koaxiální kabel 75 ohmů/trubka, lišta, žlab dodávka + montáž</t>
  </si>
  <si>
    <t>002pc02</t>
  </si>
  <si>
    <t>Prvky pro systém, Rack 9U 600*595, 2x Mikro Tik RBwAPG-60a, 60GHz, 1x Mikro Tik CRS354-48G-4S+2Q+RM, Switch, 2x 19" Patch pan. 24xRJ45, 1x 19" rozv. Pan. 1U,7x230V, 45xPath kabel UTP RJ45, 0,25m</t>
  </si>
  <si>
    <t>Trubka ohebná pod omítku, typ 23.. 29 mm včetně dodávky trubky PVC 2329</t>
  </si>
  <si>
    <t>POL12_1</t>
  </si>
  <si>
    <t>979011211R00</t>
  </si>
  <si>
    <t>Svislá doprava suti a vybour. hmot za 2.NP nošením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</si>
  <si>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</si>
  <si>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</si>
  <si>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</si>
  <si>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</si>
  <si>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</si>
  <si>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</si>
  <si>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</si>
  <si>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</si>
  <si>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</si>
  <si>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</si>
  <si>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</si>
  <si>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</si>
  <si>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979094211R00</t>
  </si>
  <si>
    <t>Nakládání nebo překládání vybourané suti</t>
  </si>
  <si>
    <t>979990001R00</t>
  </si>
  <si>
    <t>Poplatek za skládku stavební suti</t>
  </si>
  <si>
    <t>317351108R00</t>
  </si>
  <si>
    <t>Bednění překladů - odstranění</t>
  </si>
  <si>
    <t>P.C.10</t>
  </si>
  <si>
    <t>Přeložení holého vrchního vedení NN do svazkového vodiče na stáv.konzoly</t>
  </si>
  <si>
    <t>komple</t>
  </si>
  <si>
    <t>Domácí videotelefon dodávka+montáž+zapojení do stáv. systému</t>
  </si>
  <si>
    <t>POL3_0</t>
  </si>
  <si>
    <t>R04</t>
  </si>
  <si>
    <t>Archeologický dohled po celou dobu výstavby, vč.zpracování závěrečné zprávy</t>
  </si>
  <si>
    <t>soubor</t>
  </si>
  <si>
    <t>Poličce</t>
  </si>
  <si>
    <t>rozpočet ke změnovému listu ZL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</si>
</sst>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7" fillId="0" borderId="0" xfId="0" quotePrefix="1" applyNumberFormat="1" applyFont="1" applyBorder="1" applyAlignment="1">
      <alignment horizontal="left" vertical="top" wrapText="1"/>
    </xf>
    <xf numFmtId="14" fontId="8" fillId="0" borderId="6" xfId="0" applyNumberFormat="1" applyFont="1" applyBorder="1" applyAlignment="1">
      <alignment vertical="top"/>
    </xf>
    <xf numFmtId="0" fontId="6" fillId="3" borderId="6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1" zoomScaleNormal="100" zoomScaleSheetLayoutView="75" workbookViewId="0">
      <selection activeCell="J14" sqref="J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0" t="s">
        <v>24</v>
      </c>
      <c r="C2" s="111"/>
      <c r="D2" s="112" t="s">
        <v>44</v>
      </c>
      <c r="E2" s="113" t="s">
        <v>45</v>
      </c>
      <c r="F2" s="114"/>
      <c r="G2" s="114"/>
      <c r="H2" s="114"/>
      <c r="I2" s="114"/>
      <c r="J2" s="115"/>
      <c r="O2" s="1"/>
    </row>
    <row r="3" spans="1:15" ht="27" hidden="1" customHeight="1" x14ac:dyDescent="0.2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">
      <c r="A4" s="2"/>
      <c r="B4" s="121"/>
      <c r="C4" s="122"/>
      <c r="D4" s="123"/>
      <c r="E4" s="244" t="s">
        <v>430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23</v>
      </c>
      <c r="D5" s="126" t="s">
        <v>46</v>
      </c>
      <c r="E5" s="93"/>
      <c r="F5" s="93"/>
      <c r="G5" s="93"/>
      <c r="H5" s="18" t="s">
        <v>42</v>
      </c>
      <c r="I5" s="130" t="s">
        <v>50</v>
      </c>
      <c r="J5" s="8"/>
    </row>
    <row r="6" spans="1:15" ht="15.75" customHeight="1" x14ac:dyDescent="0.2">
      <c r="A6" s="2"/>
      <c r="B6" s="28"/>
      <c r="C6" s="54"/>
      <c r="D6" s="127" t="s">
        <v>47</v>
      </c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129" t="s">
        <v>49</v>
      </c>
      <c r="E7" s="128" t="s">
        <v>48</v>
      </c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31" t="s">
        <v>51</v>
      </c>
      <c r="H8" s="18" t="s">
        <v>42</v>
      </c>
      <c r="I8" s="130" t="s">
        <v>54</v>
      </c>
      <c r="J8" s="8"/>
    </row>
    <row r="9" spans="1:15" ht="15.75" hidden="1" customHeight="1" x14ac:dyDescent="0.2">
      <c r="A9" s="2"/>
      <c r="B9" s="2"/>
      <c r="D9" s="131" t="s">
        <v>52</v>
      </c>
      <c r="H9" s="18" t="s">
        <v>36</v>
      </c>
      <c r="I9" s="130" t="s">
        <v>55</v>
      </c>
      <c r="J9" s="8"/>
    </row>
    <row r="10" spans="1:15" ht="15.75" hidden="1" customHeight="1" x14ac:dyDescent="0.2">
      <c r="A10" s="2"/>
      <c r="B10" s="35"/>
      <c r="C10" s="55"/>
      <c r="D10" s="129" t="s">
        <v>49</v>
      </c>
      <c r="E10" s="132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85"/>
      <c r="E11" s="85"/>
      <c r="F11" s="85"/>
      <c r="G11" s="85"/>
      <c r="H11" s="18" t="s">
        <v>42</v>
      </c>
      <c r="I11" s="22"/>
      <c r="J11" s="8"/>
    </row>
    <row r="12" spans="1:15" ht="15.75" customHeight="1" x14ac:dyDescent="0.2">
      <c r="A12" s="2"/>
      <c r="B12" s="28"/>
      <c r="C12" s="54"/>
      <c r="D12" s="90"/>
      <c r="E12" s="90"/>
      <c r="F12" s="90"/>
      <c r="G12" s="90"/>
      <c r="H12" s="18" t="s">
        <v>36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91"/>
      <c r="F13" s="92"/>
      <c r="G13" s="9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 t="s">
        <v>43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4"/>
      <c r="F15" s="84"/>
      <c r="G15" s="86"/>
      <c r="H15" s="86"/>
      <c r="I15" s="86" t="s">
        <v>31</v>
      </c>
      <c r="J15" s="87"/>
    </row>
    <row r="16" spans="1:15" ht="23.25" customHeight="1" x14ac:dyDescent="0.2">
      <c r="A16" s="194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v>155459.04</v>
      </c>
      <c r="J16" s="83"/>
    </row>
    <row r="17" spans="1:10" ht="23.25" customHeight="1" x14ac:dyDescent="0.2">
      <c r="A17" s="194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v>205696.14</v>
      </c>
      <c r="J17" s="83"/>
    </row>
    <row r="18" spans="1:10" ht="23.25" customHeight="1" x14ac:dyDescent="0.2">
      <c r="A18" s="194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v>71071.899999999994</v>
      </c>
      <c r="J18" s="83"/>
    </row>
    <row r="19" spans="1:10" ht="23.25" customHeight="1" x14ac:dyDescent="0.2">
      <c r="A19" s="194" t="s">
        <v>108</v>
      </c>
      <c r="B19" s="38" t="s">
        <v>29</v>
      </c>
      <c r="C19" s="60"/>
      <c r="D19" s="61"/>
      <c r="E19" s="81"/>
      <c r="F19" s="82"/>
      <c r="G19" s="81"/>
      <c r="H19" s="82"/>
      <c r="I19" s="81">
        <v>4322.2700000000004</v>
      </c>
      <c r="J19" s="83"/>
    </row>
    <row r="20" spans="1:10" ht="23.25" customHeight="1" x14ac:dyDescent="0.2">
      <c r="A20" s="194" t="s">
        <v>109</v>
      </c>
      <c r="B20" s="38" t="s">
        <v>30</v>
      </c>
      <c r="C20" s="60"/>
      <c r="D20" s="61"/>
      <c r="E20" s="81"/>
      <c r="F20" s="82"/>
      <c r="G20" s="81"/>
      <c r="H20" s="82"/>
      <c r="I20" s="81">
        <v>1000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437549.35000000009</v>
      </c>
      <c r="J21" s="101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0"/>
      <c r="D23" s="61"/>
      <c r="E23" s="65">
        <v>15</v>
      </c>
      <c r="F23" s="39" t="s">
        <v>0</v>
      </c>
      <c r="G23" s="99">
        <v>437549.35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0"/>
      <c r="D24" s="61"/>
      <c r="E24" s="65">
        <f>SazbaDPH1</f>
        <v>15</v>
      </c>
      <c r="F24" s="39" t="s">
        <v>0</v>
      </c>
      <c r="G24" s="97">
        <v>65632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0"/>
      <c r="D25" s="61"/>
      <c r="E25" s="65">
        <v>21</v>
      </c>
      <c r="F25" s="39" t="s">
        <v>0</v>
      </c>
      <c r="G25" s="99"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68"/>
      <c r="D27" s="69"/>
      <c r="E27" s="68"/>
      <c r="F27" s="16"/>
      <c r="G27" s="80">
        <v>-0.35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25</v>
      </c>
      <c r="C28" s="165"/>
      <c r="D28" s="165"/>
      <c r="E28" s="166"/>
      <c r="F28" s="167"/>
      <c r="G28" s="168">
        <v>437549.35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/>
      <c r="B29" s="164" t="s">
        <v>37</v>
      </c>
      <c r="C29" s="171"/>
      <c r="D29" s="171"/>
      <c r="E29" s="171"/>
      <c r="F29" s="172"/>
      <c r="G29" s="168">
        <v>503181</v>
      </c>
      <c r="H29" s="168"/>
      <c r="I29" s="168"/>
      <c r="J29" s="173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 t="s">
        <v>429</v>
      </c>
      <c r="E32" s="71"/>
      <c r="F32" s="15" t="s">
        <v>11</v>
      </c>
      <c r="G32" s="243">
        <v>44210</v>
      </c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56</v>
      </c>
      <c r="C39" s="146"/>
      <c r="D39" s="146"/>
      <c r="E39" s="146"/>
      <c r="F39" s="147">
        <v>437549.35</v>
      </c>
      <c r="G39" s="148">
        <v>0</v>
      </c>
      <c r="H39" s="149">
        <v>65632.399999999994</v>
      </c>
      <c r="I39" s="149">
        <v>503181.75</v>
      </c>
      <c r="J39" s="150">
        <f>IF(CenaCelkemVypocet=0,"",I39/CenaCelkemVypocet*100)</f>
        <v>100</v>
      </c>
    </row>
    <row r="40" spans="1:10" ht="25.5" customHeight="1" x14ac:dyDescent="0.2">
      <c r="A40" s="135">
        <v>2</v>
      </c>
      <c r="B40" s="151" t="s">
        <v>57</v>
      </c>
      <c r="C40" s="152" t="s">
        <v>58</v>
      </c>
      <c r="D40" s="152"/>
      <c r="E40" s="152"/>
      <c r="F40" s="153">
        <v>10322.27</v>
      </c>
      <c r="G40" s="154">
        <v>0</v>
      </c>
      <c r="H40" s="154">
        <v>1548.34</v>
      </c>
      <c r="I40" s="154">
        <v>11870.61</v>
      </c>
      <c r="J40" s="155">
        <f>IF(CenaCelkemVypocet=0,"",I40/CenaCelkemVypocet*100)</f>
        <v>2.3591098047574262</v>
      </c>
    </row>
    <row r="41" spans="1:10" ht="25.5" customHeight="1" x14ac:dyDescent="0.2">
      <c r="A41" s="135">
        <v>3</v>
      </c>
      <c r="B41" s="156" t="s">
        <v>57</v>
      </c>
      <c r="C41" s="146" t="s">
        <v>58</v>
      </c>
      <c r="D41" s="146"/>
      <c r="E41" s="146"/>
      <c r="F41" s="157">
        <v>10322.27</v>
      </c>
      <c r="G41" s="149">
        <v>0</v>
      </c>
      <c r="H41" s="149">
        <v>1548.34</v>
      </c>
      <c r="I41" s="149">
        <v>11870.61</v>
      </c>
      <c r="J41" s="150">
        <f>IF(CenaCelkemVypocet=0,"",I41/CenaCelkemVypocet*100)</f>
        <v>2.3591098047574262</v>
      </c>
    </row>
    <row r="42" spans="1:10" ht="25.5" customHeight="1" x14ac:dyDescent="0.2">
      <c r="A42" s="135">
        <v>2</v>
      </c>
      <c r="B42" s="151" t="s">
        <v>59</v>
      </c>
      <c r="C42" s="152" t="s">
        <v>60</v>
      </c>
      <c r="D42" s="152"/>
      <c r="E42" s="152"/>
      <c r="F42" s="153">
        <v>427227.08</v>
      </c>
      <c r="G42" s="154">
        <v>0</v>
      </c>
      <c r="H42" s="154">
        <v>64084.06</v>
      </c>
      <c r="I42" s="154">
        <v>491311.14</v>
      </c>
      <c r="J42" s="155">
        <f>IF(CenaCelkemVypocet=0,"",I42/CenaCelkemVypocet*100)</f>
        <v>97.640890195242577</v>
      </c>
    </row>
    <row r="43" spans="1:10" ht="25.5" customHeight="1" x14ac:dyDescent="0.2">
      <c r="A43" s="135">
        <v>3</v>
      </c>
      <c r="B43" s="156" t="s">
        <v>61</v>
      </c>
      <c r="C43" s="146" t="s">
        <v>62</v>
      </c>
      <c r="D43" s="146"/>
      <c r="E43" s="146"/>
      <c r="F43" s="157">
        <v>498623.23</v>
      </c>
      <c r="G43" s="149">
        <v>0</v>
      </c>
      <c r="H43" s="149">
        <v>74793.48</v>
      </c>
      <c r="I43" s="149">
        <v>573416.71</v>
      </c>
      <c r="J43" s="150">
        <f>IF(CenaCelkemVypocet=0,"",I43/CenaCelkemVypocet*100)</f>
        <v>113.95816919035715</v>
      </c>
    </row>
    <row r="44" spans="1:10" ht="25.5" customHeight="1" x14ac:dyDescent="0.2">
      <c r="A44" s="135">
        <v>3</v>
      </c>
      <c r="B44" s="156" t="s">
        <v>63</v>
      </c>
      <c r="C44" s="146" t="s">
        <v>64</v>
      </c>
      <c r="D44" s="146"/>
      <c r="E44" s="146"/>
      <c r="F44" s="157">
        <v>-71396.149999999994</v>
      </c>
      <c r="G44" s="149">
        <v>0</v>
      </c>
      <c r="H44" s="149">
        <v>-10709.42</v>
      </c>
      <c r="I44" s="149">
        <v>-82105.570000000007</v>
      </c>
      <c r="J44" s="150">
        <f>IF(CenaCelkemVypocet=0,"",I44/CenaCelkemVypocet*100)</f>
        <v>-16.317278995114588</v>
      </c>
    </row>
    <row r="45" spans="1:10" ht="25.5" customHeight="1" x14ac:dyDescent="0.2">
      <c r="A45" s="135"/>
      <c r="B45" s="158" t="s">
        <v>65</v>
      </c>
      <c r="C45" s="159"/>
      <c r="D45" s="159"/>
      <c r="E45" s="160"/>
      <c r="F45" s="161">
        <f>SUMIF(A39:A44,"=1",F39:F44)</f>
        <v>437549.35</v>
      </c>
      <c r="G45" s="162">
        <f>SUMIF(A39:A44,"=1",G39:G44)</f>
        <v>0</v>
      </c>
      <c r="H45" s="162">
        <f>SUMIF(A39:A44,"=1",H39:H44)</f>
        <v>65632.399999999994</v>
      </c>
      <c r="I45" s="162">
        <f>SUMIF(A39:A44,"=1",I39:I44)</f>
        <v>503181.75</v>
      </c>
      <c r="J45" s="163">
        <f>SUMIF(A39:A44,"=1",J39:J44)</f>
        <v>100</v>
      </c>
    </row>
    <row r="49" spans="1:10" ht="15.75" x14ac:dyDescent="0.25">
      <c r="B49" s="174" t="s">
        <v>67</v>
      </c>
    </row>
    <row r="51" spans="1:10" ht="25.5" customHeight="1" x14ac:dyDescent="0.2">
      <c r="A51" s="176"/>
      <c r="B51" s="179" t="s">
        <v>18</v>
      </c>
      <c r="C51" s="179" t="s">
        <v>6</v>
      </c>
      <c r="D51" s="180"/>
      <c r="E51" s="180"/>
      <c r="F51" s="181" t="s">
        <v>68</v>
      </c>
      <c r="G51" s="181"/>
      <c r="H51" s="181"/>
      <c r="I51" s="181" t="s">
        <v>31</v>
      </c>
      <c r="J51" s="181" t="s">
        <v>0</v>
      </c>
    </row>
    <row r="52" spans="1:10" ht="36.75" customHeight="1" x14ac:dyDescent="0.2">
      <c r="A52" s="177"/>
      <c r="B52" s="182" t="s">
        <v>69</v>
      </c>
      <c r="C52" s="183" t="s">
        <v>70</v>
      </c>
      <c r="D52" s="184"/>
      <c r="E52" s="184"/>
      <c r="F52" s="192" t="s">
        <v>26</v>
      </c>
      <c r="G52" s="185"/>
      <c r="H52" s="185"/>
      <c r="I52" s="185">
        <v>-1546.15</v>
      </c>
      <c r="J52" s="190">
        <f>IF(I73=0,"",I52/I73*100)</f>
        <v>-0.35336585461731346</v>
      </c>
    </row>
    <row r="53" spans="1:10" ht="36.75" customHeight="1" x14ac:dyDescent="0.2">
      <c r="A53" s="177"/>
      <c r="B53" s="182" t="s">
        <v>71</v>
      </c>
      <c r="C53" s="183" t="s">
        <v>72</v>
      </c>
      <c r="D53" s="184"/>
      <c r="E53" s="184"/>
      <c r="F53" s="192" t="s">
        <v>26</v>
      </c>
      <c r="G53" s="185"/>
      <c r="H53" s="185"/>
      <c r="I53" s="185">
        <v>26776.61</v>
      </c>
      <c r="J53" s="190">
        <f>IF(I73=0,"",I53/I73*100)</f>
        <v>6.1196777003553997</v>
      </c>
    </row>
    <row r="54" spans="1:10" ht="36.75" customHeight="1" x14ac:dyDescent="0.2">
      <c r="A54" s="177"/>
      <c r="B54" s="182" t="s">
        <v>73</v>
      </c>
      <c r="C54" s="183" t="s">
        <v>74</v>
      </c>
      <c r="D54" s="184"/>
      <c r="E54" s="184"/>
      <c r="F54" s="192" t="s">
        <v>26</v>
      </c>
      <c r="G54" s="185"/>
      <c r="H54" s="185"/>
      <c r="I54" s="185">
        <v>75708.63</v>
      </c>
      <c r="J54" s="190">
        <f>IF(I73=0,"",I54/I73*100)</f>
        <v>17.302877949652991</v>
      </c>
    </row>
    <row r="55" spans="1:10" ht="36.75" customHeight="1" x14ac:dyDescent="0.2">
      <c r="A55" s="177"/>
      <c r="B55" s="182" t="s">
        <v>75</v>
      </c>
      <c r="C55" s="183" t="s">
        <v>76</v>
      </c>
      <c r="D55" s="184"/>
      <c r="E55" s="184"/>
      <c r="F55" s="192" t="s">
        <v>26</v>
      </c>
      <c r="G55" s="185"/>
      <c r="H55" s="185"/>
      <c r="I55" s="185">
        <v>35710.99</v>
      </c>
      <c r="J55" s="190">
        <f>IF(I73=0,"",I55/I73*100)</f>
        <v>8.1615913724931826</v>
      </c>
    </row>
    <row r="56" spans="1:10" ht="36.75" customHeight="1" x14ac:dyDescent="0.2">
      <c r="A56" s="177"/>
      <c r="B56" s="182" t="s">
        <v>77</v>
      </c>
      <c r="C56" s="183" t="s">
        <v>78</v>
      </c>
      <c r="D56" s="184"/>
      <c r="E56" s="184"/>
      <c r="F56" s="192" t="s">
        <v>26</v>
      </c>
      <c r="G56" s="185"/>
      <c r="H56" s="185"/>
      <c r="I56" s="185">
        <v>2197.5</v>
      </c>
      <c r="J56" s="190">
        <f>IF(I73=0,"",I56/I73*100)</f>
        <v>0.50222906284742508</v>
      </c>
    </row>
    <row r="57" spans="1:10" ht="36.75" customHeight="1" x14ac:dyDescent="0.2">
      <c r="A57" s="177"/>
      <c r="B57" s="182" t="s">
        <v>79</v>
      </c>
      <c r="C57" s="183" t="s">
        <v>80</v>
      </c>
      <c r="D57" s="184"/>
      <c r="E57" s="184"/>
      <c r="F57" s="192" t="s">
        <v>26</v>
      </c>
      <c r="G57" s="185"/>
      <c r="H57" s="185"/>
      <c r="I57" s="185">
        <v>5254.5</v>
      </c>
      <c r="J57" s="190">
        <f>IF(I73=0,"",I57/I73*100)</f>
        <v>1.2008931106856862</v>
      </c>
    </row>
    <row r="58" spans="1:10" ht="36.75" customHeight="1" x14ac:dyDescent="0.2">
      <c r="A58" s="177"/>
      <c r="B58" s="182" t="s">
        <v>81</v>
      </c>
      <c r="C58" s="183" t="s">
        <v>82</v>
      </c>
      <c r="D58" s="184"/>
      <c r="E58" s="184"/>
      <c r="F58" s="192" t="s">
        <v>26</v>
      </c>
      <c r="G58" s="185"/>
      <c r="H58" s="185"/>
      <c r="I58" s="185">
        <v>4913.51</v>
      </c>
      <c r="J58" s="190">
        <f>IF(I73=0,"",I58/I73*100)</f>
        <v>1.1229613299619803</v>
      </c>
    </row>
    <row r="59" spans="1:10" ht="36.75" customHeight="1" x14ac:dyDescent="0.2">
      <c r="A59" s="177"/>
      <c r="B59" s="182" t="s">
        <v>83</v>
      </c>
      <c r="C59" s="183" t="s">
        <v>84</v>
      </c>
      <c r="D59" s="184"/>
      <c r="E59" s="184"/>
      <c r="F59" s="192" t="s">
        <v>27</v>
      </c>
      <c r="G59" s="185"/>
      <c r="H59" s="185"/>
      <c r="I59" s="185">
        <v>3606.94</v>
      </c>
      <c r="J59" s="190">
        <f>IF(I73=0,"",I59/I73*100)</f>
        <v>0.82435044184158879</v>
      </c>
    </row>
    <row r="60" spans="1:10" ht="36.75" customHeight="1" x14ac:dyDescent="0.2">
      <c r="A60" s="177"/>
      <c r="B60" s="182" t="s">
        <v>85</v>
      </c>
      <c r="C60" s="183" t="s">
        <v>86</v>
      </c>
      <c r="D60" s="184"/>
      <c r="E60" s="184"/>
      <c r="F60" s="192" t="s">
        <v>27</v>
      </c>
      <c r="G60" s="185"/>
      <c r="H60" s="185"/>
      <c r="I60" s="185">
        <v>8292.7999999999993</v>
      </c>
      <c r="J60" s="190">
        <f>IF(I73=0,"",I60/I73*100)</f>
        <v>1.8952833548947106</v>
      </c>
    </row>
    <row r="61" spans="1:10" ht="36.75" customHeight="1" x14ac:dyDescent="0.2">
      <c r="A61" s="177"/>
      <c r="B61" s="182" t="s">
        <v>87</v>
      </c>
      <c r="C61" s="183" t="s">
        <v>88</v>
      </c>
      <c r="D61" s="184"/>
      <c r="E61" s="184"/>
      <c r="F61" s="192" t="s">
        <v>27</v>
      </c>
      <c r="G61" s="185"/>
      <c r="H61" s="185"/>
      <c r="I61" s="185">
        <v>49942.2</v>
      </c>
      <c r="J61" s="190">
        <f>IF(I73=0,"",I61/I73*100)</f>
        <v>11.414072492622831</v>
      </c>
    </row>
    <row r="62" spans="1:10" ht="36.75" customHeight="1" x14ac:dyDescent="0.2">
      <c r="A62" s="177"/>
      <c r="B62" s="182" t="s">
        <v>89</v>
      </c>
      <c r="C62" s="183" t="s">
        <v>90</v>
      </c>
      <c r="D62" s="184"/>
      <c r="E62" s="184"/>
      <c r="F62" s="192" t="s">
        <v>27</v>
      </c>
      <c r="G62" s="185"/>
      <c r="H62" s="185"/>
      <c r="I62" s="185">
        <v>13404.37</v>
      </c>
      <c r="J62" s="190">
        <f>IF(I73=0,"",I62/I73*100)</f>
        <v>3.0635104360228165</v>
      </c>
    </row>
    <row r="63" spans="1:10" ht="36.75" customHeight="1" x14ac:dyDescent="0.2">
      <c r="A63" s="177"/>
      <c r="B63" s="182" t="s">
        <v>91</v>
      </c>
      <c r="C63" s="183" t="s">
        <v>92</v>
      </c>
      <c r="D63" s="184"/>
      <c r="E63" s="184"/>
      <c r="F63" s="192" t="s">
        <v>27</v>
      </c>
      <c r="G63" s="185"/>
      <c r="H63" s="185"/>
      <c r="I63" s="185">
        <v>54419.02</v>
      </c>
      <c r="J63" s="190">
        <f>IF(I73=0,"",I63/I73*100)</f>
        <v>12.437230223287955</v>
      </c>
    </row>
    <row r="64" spans="1:10" ht="36.75" customHeight="1" x14ac:dyDescent="0.2">
      <c r="A64" s="177"/>
      <c r="B64" s="182" t="s">
        <v>93</v>
      </c>
      <c r="C64" s="183" t="s">
        <v>94</v>
      </c>
      <c r="D64" s="184"/>
      <c r="E64" s="184"/>
      <c r="F64" s="192" t="s">
        <v>27</v>
      </c>
      <c r="G64" s="185"/>
      <c r="H64" s="185"/>
      <c r="I64" s="185">
        <v>5416.25</v>
      </c>
      <c r="J64" s="190">
        <f>IF(I73=0,"",I64/I73*100)</f>
        <v>1.2378603693503372</v>
      </c>
    </row>
    <row r="65" spans="1:10" ht="36.75" customHeight="1" x14ac:dyDescent="0.2">
      <c r="A65" s="177"/>
      <c r="B65" s="182" t="s">
        <v>95</v>
      </c>
      <c r="C65" s="183" t="s">
        <v>96</v>
      </c>
      <c r="D65" s="184"/>
      <c r="E65" s="184"/>
      <c r="F65" s="192" t="s">
        <v>27</v>
      </c>
      <c r="G65" s="185"/>
      <c r="H65" s="185"/>
      <c r="I65" s="185">
        <v>25173.26</v>
      </c>
      <c r="J65" s="190">
        <f>IF(I73=0,"",I65/I73*100)</f>
        <v>5.7532390346368922</v>
      </c>
    </row>
    <row r="66" spans="1:10" ht="36.75" customHeight="1" x14ac:dyDescent="0.2">
      <c r="A66" s="177"/>
      <c r="B66" s="182" t="s">
        <v>97</v>
      </c>
      <c r="C66" s="183" t="s">
        <v>98</v>
      </c>
      <c r="D66" s="184"/>
      <c r="E66" s="184"/>
      <c r="F66" s="192" t="s">
        <v>27</v>
      </c>
      <c r="G66" s="185"/>
      <c r="H66" s="185"/>
      <c r="I66" s="185">
        <v>45441.3</v>
      </c>
      <c r="J66" s="190">
        <f>IF(I73=0,"",I66/I73*100)</f>
        <v>10.385411382738884</v>
      </c>
    </row>
    <row r="67" spans="1:10" ht="36.75" customHeight="1" x14ac:dyDescent="0.2">
      <c r="A67" s="177"/>
      <c r="B67" s="182" t="s">
        <v>99</v>
      </c>
      <c r="C67" s="183" t="s">
        <v>100</v>
      </c>
      <c r="D67" s="184"/>
      <c r="E67" s="184"/>
      <c r="F67" s="192" t="s">
        <v>28</v>
      </c>
      <c r="G67" s="185"/>
      <c r="H67" s="185"/>
      <c r="I67" s="185">
        <v>-64850</v>
      </c>
      <c r="J67" s="190">
        <f>IF(I73=0,"",I67/I73*100)</f>
        <v>-14.821185313153817</v>
      </c>
    </row>
    <row r="68" spans="1:10" ht="36.75" customHeight="1" x14ac:dyDescent="0.2">
      <c r="A68" s="177"/>
      <c r="B68" s="182" t="s">
        <v>101</v>
      </c>
      <c r="C68" s="183" t="s">
        <v>102</v>
      </c>
      <c r="D68" s="184"/>
      <c r="E68" s="184"/>
      <c r="F68" s="192" t="s">
        <v>28</v>
      </c>
      <c r="G68" s="185"/>
      <c r="H68" s="185"/>
      <c r="I68" s="185">
        <v>52586.9</v>
      </c>
      <c r="J68" s="190">
        <f>IF(I73=0,"",I68/I73*100)</f>
        <v>12.018507169534134</v>
      </c>
    </row>
    <row r="69" spans="1:10" ht="36.75" customHeight="1" x14ac:dyDescent="0.2">
      <c r="A69" s="177"/>
      <c r="B69" s="182" t="s">
        <v>103</v>
      </c>
      <c r="C69" s="183" t="s">
        <v>104</v>
      </c>
      <c r="D69" s="184"/>
      <c r="E69" s="184"/>
      <c r="F69" s="192" t="s">
        <v>28</v>
      </c>
      <c r="G69" s="185"/>
      <c r="H69" s="185"/>
      <c r="I69" s="185">
        <v>83335</v>
      </c>
      <c r="J69" s="190">
        <f>IF(I73=0,"",I69/I73*100)</f>
        <v>19.045851627936365</v>
      </c>
    </row>
    <row r="70" spans="1:10" ht="36.75" customHeight="1" x14ac:dyDescent="0.2">
      <c r="A70" s="177"/>
      <c r="B70" s="182" t="s">
        <v>105</v>
      </c>
      <c r="C70" s="183" t="s">
        <v>106</v>
      </c>
      <c r="D70" s="184"/>
      <c r="E70" s="184"/>
      <c r="F70" s="192" t="s">
        <v>107</v>
      </c>
      <c r="G70" s="185"/>
      <c r="H70" s="185"/>
      <c r="I70" s="185">
        <v>6443.45</v>
      </c>
      <c r="J70" s="190">
        <f>IF(I73=0,"",I70/I73*100)</f>
        <v>1.4726224596151267</v>
      </c>
    </row>
    <row r="71" spans="1:10" ht="36.75" customHeight="1" x14ac:dyDescent="0.2">
      <c r="A71" s="177"/>
      <c r="B71" s="182" t="s">
        <v>108</v>
      </c>
      <c r="C71" s="183" t="s">
        <v>29</v>
      </c>
      <c r="D71" s="184"/>
      <c r="E71" s="184"/>
      <c r="F71" s="192" t="s">
        <v>108</v>
      </c>
      <c r="G71" s="185"/>
      <c r="H71" s="185"/>
      <c r="I71" s="185">
        <v>4322.2700000000004</v>
      </c>
      <c r="J71" s="190">
        <f>IF(I73=0,"",I71/I73*100)</f>
        <v>0.98783600067055299</v>
      </c>
    </row>
    <row r="72" spans="1:10" ht="36.75" customHeight="1" x14ac:dyDescent="0.2">
      <c r="A72" s="177"/>
      <c r="B72" s="182" t="s">
        <v>109</v>
      </c>
      <c r="C72" s="183" t="s">
        <v>30</v>
      </c>
      <c r="D72" s="184"/>
      <c r="E72" s="184"/>
      <c r="F72" s="192" t="s">
        <v>109</v>
      </c>
      <c r="G72" s="185"/>
      <c r="H72" s="185"/>
      <c r="I72" s="185">
        <v>1000</v>
      </c>
      <c r="J72" s="190">
        <f>IF(I73=0,"",I72/I73*100)</f>
        <v>0.22854564862226398</v>
      </c>
    </row>
    <row r="73" spans="1:10" ht="25.5" customHeight="1" x14ac:dyDescent="0.2">
      <c r="A73" s="178"/>
      <c r="B73" s="186" t="s">
        <v>1</v>
      </c>
      <c r="C73" s="187"/>
      <c r="D73" s="188"/>
      <c r="E73" s="188"/>
      <c r="F73" s="193"/>
      <c r="G73" s="189"/>
      <c r="H73" s="189"/>
      <c r="I73" s="189">
        <f>SUM(I52:I72)</f>
        <v>437549.35000000003</v>
      </c>
      <c r="J73" s="191">
        <f>SUM(J52:J72)</f>
        <v>99.999999999999972</v>
      </c>
    </row>
    <row r="74" spans="1:10" x14ac:dyDescent="0.2">
      <c r="F74" s="133"/>
      <c r="G74" s="133"/>
      <c r="H74" s="133"/>
      <c r="I74" s="133"/>
      <c r="J74" s="134"/>
    </row>
    <row r="75" spans="1:10" x14ac:dyDescent="0.2">
      <c r="F75" s="133"/>
      <c r="G75" s="133"/>
      <c r="H75" s="133"/>
      <c r="I75" s="133"/>
      <c r="J75" s="134"/>
    </row>
    <row r="76" spans="1:10" x14ac:dyDescent="0.2">
      <c r="F76" s="133"/>
      <c r="G76" s="133"/>
      <c r="H76" s="133"/>
      <c r="I76" s="133"/>
      <c r="J76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FB74C-96FB-47FB-84AE-A4D5A86819E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110</v>
      </c>
    </row>
    <row r="2" spans="1:60" ht="24.95" customHeight="1" x14ac:dyDescent="0.2">
      <c r="A2" s="196" t="s">
        <v>8</v>
      </c>
      <c r="B2" s="49" t="s">
        <v>44</v>
      </c>
      <c r="C2" s="199" t="s">
        <v>45</v>
      </c>
      <c r="D2" s="197"/>
      <c r="E2" s="197"/>
      <c r="F2" s="197"/>
      <c r="G2" s="198"/>
      <c r="AG2" t="s">
        <v>111</v>
      </c>
    </row>
    <row r="3" spans="1:60" ht="24.95" customHeight="1" x14ac:dyDescent="0.2">
      <c r="A3" s="196" t="s">
        <v>9</v>
      </c>
      <c r="B3" s="49" t="s">
        <v>57</v>
      </c>
      <c r="C3" s="199" t="s">
        <v>58</v>
      </c>
      <c r="D3" s="197"/>
      <c r="E3" s="197"/>
      <c r="F3" s="197"/>
      <c r="G3" s="198"/>
      <c r="AC3" s="175" t="s">
        <v>112</v>
      </c>
      <c r="AG3" t="s">
        <v>113</v>
      </c>
    </row>
    <row r="4" spans="1:60" ht="24.95" customHeight="1" x14ac:dyDescent="0.2">
      <c r="A4" s="200" t="s">
        <v>10</v>
      </c>
      <c r="B4" s="201" t="s">
        <v>57</v>
      </c>
      <c r="C4" s="202" t="s">
        <v>58</v>
      </c>
      <c r="D4" s="203"/>
      <c r="E4" s="203"/>
      <c r="F4" s="203"/>
      <c r="G4" s="204"/>
      <c r="AG4" t="s">
        <v>114</v>
      </c>
    </row>
    <row r="5" spans="1:60" x14ac:dyDescent="0.2">
      <c r="D5" s="10"/>
    </row>
    <row r="6" spans="1:60" ht="38.25" x14ac:dyDescent="0.2">
      <c r="A6" s="206" t="s">
        <v>115</v>
      </c>
      <c r="B6" s="208" t="s">
        <v>116</v>
      </c>
      <c r="C6" s="208" t="s">
        <v>117</v>
      </c>
      <c r="D6" s="207" t="s">
        <v>118</v>
      </c>
      <c r="E6" s="206" t="s">
        <v>119</v>
      </c>
      <c r="F6" s="205" t="s">
        <v>120</v>
      </c>
      <c r="G6" s="206" t="s">
        <v>31</v>
      </c>
      <c r="H6" s="209" t="s">
        <v>32</v>
      </c>
      <c r="I6" s="209" t="s">
        <v>121</v>
      </c>
      <c r="J6" s="209" t="s">
        <v>33</v>
      </c>
      <c r="K6" s="209" t="s">
        <v>122</v>
      </c>
      <c r="L6" s="209" t="s">
        <v>123</v>
      </c>
      <c r="M6" s="209" t="s">
        <v>124</v>
      </c>
      <c r="N6" s="209" t="s">
        <v>125</v>
      </c>
      <c r="O6" s="209" t="s">
        <v>126</v>
      </c>
      <c r="P6" s="209" t="s">
        <v>127</v>
      </c>
      <c r="Q6" s="209" t="s">
        <v>128</v>
      </c>
      <c r="R6" s="209" t="s">
        <v>129</v>
      </c>
      <c r="S6" s="209" t="s">
        <v>130</v>
      </c>
      <c r="T6" s="209" t="s">
        <v>131</v>
      </c>
      <c r="U6" s="209" t="s">
        <v>132</v>
      </c>
      <c r="V6" s="209" t="s">
        <v>133</v>
      </c>
      <c r="W6" s="209" t="s">
        <v>134</v>
      </c>
      <c r="X6" s="209" t="s">
        <v>135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17" t="s">
        <v>136</v>
      </c>
      <c r="B8" s="218" t="s">
        <v>108</v>
      </c>
      <c r="C8" s="235" t="s">
        <v>29</v>
      </c>
      <c r="D8" s="219"/>
      <c r="E8" s="220"/>
      <c r="F8" s="221"/>
      <c r="G8" s="222">
        <f>SUMIF(AG9:AG9,"&lt;&gt;NOR",G9:G9)</f>
        <v>4322.2700000000004</v>
      </c>
      <c r="H8" s="216"/>
      <c r="I8" s="216">
        <f>SUM(I9:I9)</f>
        <v>0</v>
      </c>
      <c r="J8" s="216"/>
      <c r="K8" s="216">
        <f>SUM(K9:K9)</f>
        <v>4322.2700000000004</v>
      </c>
      <c r="L8" s="216"/>
      <c r="M8" s="216">
        <f>SUM(M9:M9)</f>
        <v>4970.6104999999998</v>
      </c>
      <c r="N8" s="216"/>
      <c r="O8" s="216">
        <f>SUM(O9:O9)</f>
        <v>0</v>
      </c>
      <c r="P8" s="216"/>
      <c r="Q8" s="216">
        <f>SUM(Q9:Q9)</f>
        <v>0</v>
      </c>
      <c r="R8" s="216"/>
      <c r="S8" s="216"/>
      <c r="T8" s="216"/>
      <c r="U8" s="216"/>
      <c r="V8" s="216">
        <f>SUM(V9:V9)</f>
        <v>0</v>
      </c>
      <c r="W8" s="216"/>
      <c r="X8" s="216"/>
      <c r="AG8" t="s">
        <v>137</v>
      </c>
    </row>
    <row r="9" spans="1:60" outlineLevel="1" x14ac:dyDescent="0.2">
      <c r="A9" s="229">
        <v>1</v>
      </c>
      <c r="B9" s="230" t="s">
        <v>138</v>
      </c>
      <c r="C9" s="236" t="s">
        <v>139</v>
      </c>
      <c r="D9" s="231" t="s">
        <v>140</v>
      </c>
      <c r="E9" s="232">
        <v>1</v>
      </c>
      <c r="F9" s="233">
        <v>4322.2700000000004</v>
      </c>
      <c r="G9" s="234">
        <f>ROUND(E9*F9,2)</f>
        <v>4322.2700000000004</v>
      </c>
      <c r="H9" s="215">
        <v>0</v>
      </c>
      <c r="I9" s="215">
        <f>ROUND(E9*H9,2)</f>
        <v>0</v>
      </c>
      <c r="J9" s="215">
        <v>4322.2700000000004</v>
      </c>
      <c r="K9" s="215">
        <f>ROUND(E9*J9,2)</f>
        <v>4322.2700000000004</v>
      </c>
      <c r="L9" s="215">
        <v>15</v>
      </c>
      <c r="M9" s="215">
        <f>G9*(1+L9/100)</f>
        <v>4970.6104999999998</v>
      </c>
      <c r="N9" s="215">
        <v>0</v>
      </c>
      <c r="O9" s="215">
        <f>ROUND(E9*N9,2)</f>
        <v>0</v>
      </c>
      <c r="P9" s="215">
        <v>0</v>
      </c>
      <c r="Q9" s="215">
        <f>ROUND(E9*P9,2)</f>
        <v>0</v>
      </c>
      <c r="R9" s="215"/>
      <c r="S9" s="215" t="s">
        <v>141</v>
      </c>
      <c r="T9" s="215" t="s">
        <v>142</v>
      </c>
      <c r="U9" s="215">
        <v>0</v>
      </c>
      <c r="V9" s="215">
        <f>ROUND(E9*U9,2)</f>
        <v>0</v>
      </c>
      <c r="W9" s="215"/>
      <c r="X9" s="215" t="s">
        <v>143</v>
      </c>
      <c r="Y9" s="210"/>
      <c r="Z9" s="210"/>
      <c r="AA9" s="210"/>
      <c r="AB9" s="210"/>
      <c r="AC9" s="210"/>
      <c r="AD9" s="210"/>
      <c r="AE9" s="210"/>
      <c r="AF9" s="210"/>
      <c r="AG9" s="210" t="s">
        <v>144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">
      <c r="A10" s="217" t="s">
        <v>136</v>
      </c>
      <c r="B10" s="218" t="s">
        <v>109</v>
      </c>
      <c r="C10" s="235" t="s">
        <v>30</v>
      </c>
      <c r="D10" s="219"/>
      <c r="E10" s="220"/>
      <c r="F10" s="221"/>
      <c r="G10" s="222">
        <f>SUMIF(AG11:AG11,"&lt;&gt;NOR",G11:G11)</f>
        <v>6000</v>
      </c>
      <c r="H10" s="216"/>
      <c r="I10" s="216">
        <f>SUM(I11:I11)</f>
        <v>0</v>
      </c>
      <c r="J10" s="216"/>
      <c r="K10" s="216">
        <f>SUM(K11:K11)</f>
        <v>6000</v>
      </c>
      <c r="L10" s="216"/>
      <c r="M10" s="216">
        <f>SUM(M11:M11)</f>
        <v>6899.9999999999991</v>
      </c>
      <c r="N10" s="216"/>
      <c r="O10" s="216">
        <f>SUM(O11:O11)</f>
        <v>0</v>
      </c>
      <c r="P10" s="216"/>
      <c r="Q10" s="216">
        <f>SUM(Q11:Q11)</f>
        <v>0</v>
      </c>
      <c r="R10" s="216"/>
      <c r="S10" s="216"/>
      <c r="T10" s="216"/>
      <c r="U10" s="216"/>
      <c r="V10" s="216">
        <f>SUM(V11:V11)</f>
        <v>0</v>
      </c>
      <c r="W10" s="216"/>
      <c r="X10" s="216"/>
      <c r="AG10" t="s">
        <v>137</v>
      </c>
    </row>
    <row r="11" spans="1:60" outlineLevel="1" x14ac:dyDescent="0.2">
      <c r="A11" s="223">
        <v>2</v>
      </c>
      <c r="B11" s="224" t="s">
        <v>145</v>
      </c>
      <c r="C11" s="237" t="s">
        <v>146</v>
      </c>
      <c r="D11" s="225" t="s">
        <v>140</v>
      </c>
      <c r="E11" s="226">
        <v>1</v>
      </c>
      <c r="F11" s="227">
        <v>6000</v>
      </c>
      <c r="G11" s="228">
        <f>ROUND(E11*F11,2)</f>
        <v>6000</v>
      </c>
      <c r="H11" s="215">
        <v>0</v>
      </c>
      <c r="I11" s="215">
        <f>ROUND(E11*H11,2)</f>
        <v>0</v>
      </c>
      <c r="J11" s="215">
        <v>6000</v>
      </c>
      <c r="K11" s="215">
        <f>ROUND(E11*J11,2)</f>
        <v>6000</v>
      </c>
      <c r="L11" s="215">
        <v>15</v>
      </c>
      <c r="M11" s="215">
        <f>G11*(1+L11/100)</f>
        <v>6899.9999999999991</v>
      </c>
      <c r="N11" s="215">
        <v>0</v>
      </c>
      <c r="O11" s="215">
        <f>ROUND(E11*N11,2)</f>
        <v>0</v>
      </c>
      <c r="P11" s="215">
        <v>0</v>
      </c>
      <c r="Q11" s="215">
        <f>ROUND(E11*P11,2)</f>
        <v>0</v>
      </c>
      <c r="R11" s="215"/>
      <c r="S11" s="215" t="s">
        <v>147</v>
      </c>
      <c r="T11" s="215" t="s">
        <v>142</v>
      </c>
      <c r="U11" s="215">
        <v>0</v>
      </c>
      <c r="V11" s="215">
        <f>ROUND(E11*U11,2)</f>
        <v>0</v>
      </c>
      <c r="W11" s="215"/>
      <c r="X11" s="215" t="s">
        <v>143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148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3"/>
      <c r="B12" s="4"/>
      <c r="C12" s="238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v>15</v>
      </c>
      <c r="AF12">
        <v>21</v>
      </c>
      <c r="AG12" t="s">
        <v>123</v>
      </c>
    </row>
    <row r="13" spans="1:60" x14ac:dyDescent="0.2">
      <c r="C13" s="239"/>
      <c r="D13" s="10"/>
      <c r="AG13" t="s">
        <v>149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503E0-204D-4163-8558-74DF57DB14A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110</v>
      </c>
    </row>
    <row r="2" spans="1:60" ht="24.95" customHeight="1" x14ac:dyDescent="0.2">
      <c r="A2" s="196" t="s">
        <v>8</v>
      </c>
      <c r="B2" s="49" t="s">
        <v>44</v>
      </c>
      <c r="C2" s="199" t="s">
        <v>45</v>
      </c>
      <c r="D2" s="197"/>
      <c r="E2" s="197"/>
      <c r="F2" s="197"/>
      <c r="G2" s="198"/>
      <c r="AG2" t="s">
        <v>111</v>
      </c>
    </row>
    <row r="3" spans="1:60" ht="24.95" customHeight="1" x14ac:dyDescent="0.2">
      <c r="A3" s="196" t="s">
        <v>9</v>
      </c>
      <c r="B3" s="49" t="s">
        <v>59</v>
      </c>
      <c r="C3" s="199" t="s">
        <v>60</v>
      </c>
      <c r="D3" s="197"/>
      <c r="E3" s="197"/>
      <c r="F3" s="197"/>
      <c r="G3" s="198"/>
      <c r="AC3" s="175" t="s">
        <v>111</v>
      </c>
      <c r="AG3" t="s">
        <v>113</v>
      </c>
    </row>
    <row r="4" spans="1:60" ht="24.95" customHeight="1" x14ac:dyDescent="0.2">
      <c r="A4" s="200" t="s">
        <v>10</v>
      </c>
      <c r="B4" s="201" t="s">
        <v>61</v>
      </c>
      <c r="C4" s="202" t="s">
        <v>62</v>
      </c>
      <c r="D4" s="203"/>
      <c r="E4" s="203"/>
      <c r="F4" s="203"/>
      <c r="G4" s="204"/>
      <c r="AG4" t="s">
        <v>114</v>
      </c>
    </row>
    <row r="5" spans="1:60" x14ac:dyDescent="0.2">
      <c r="D5" s="10"/>
    </row>
    <row r="6" spans="1:60" ht="38.25" x14ac:dyDescent="0.2">
      <c r="A6" s="206" t="s">
        <v>115</v>
      </c>
      <c r="B6" s="208" t="s">
        <v>116</v>
      </c>
      <c r="C6" s="208" t="s">
        <v>117</v>
      </c>
      <c r="D6" s="207" t="s">
        <v>118</v>
      </c>
      <c r="E6" s="206" t="s">
        <v>119</v>
      </c>
      <c r="F6" s="205" t="s">
        <v>120</v>
      </c>
      <c r="G6" s="206" t="s">
        <v>31</v>
      </c>
      <c r="H6" s="209" t="s">
        <v>32</v>
      </c>
      <c r="I6" s="209" t="s">
        <v>121</v>
      </c>
      <c r="J6" s="209" t="s">
        <v>33</v>
      </c>
      <c r="K6" s="209" t="s">
        <v>122</v>
      </c>
      <c r="L6" s="209" t="s">
        <v>123</v>
      </c>
      <c r="M6" s="209" t="s">
        <v>124</v>
      </c>
      <c r="N6" s="209" t="s">
        <v>125</v>
      </c>
      <c r="O6" s="209" t="s">
        <v>126</v>
      </c>
      <c r="P6" s="209" t="s">
        <v>127</v>
      </c>
      <c r="Q6" s="209" t="s">
        <v>128</v>
      </c>
      <c r="R6" s="209" t="s">
        <v>129</v>
      </c>
      <c r="S6" s="209" t="s">
        <v>130</v>
      </c>
      <c r="T6" s="209" t="s">
        <v>131</v>
      </c>
      <c r="U6" s="209" t="s">
        <v>132</v>
      </c>
      <c r="V6" s="209" t="s">
        <v>133</v>
      </c>
      <c r="W6" s="209" t="s">
        <v>134</v>
      </c>
      <c r="X6" s="209" t="s">
        <v>135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17" t="s">
        <v>136</v>
      </c>
      <c r="B8" s="218" t="s">
        <v>71</v>
      </c>
      <c r="C8" s="235" t="s">
        <v>72</v>
      </c>
      <c r="D8" s="219"/>
      <c r="E8" s="220"/>
      <c r="F8" s="221"/>
      <c r="G8" s="222">
        <f>SUMIF(AG9:AG29,"&lt;&gt;NOR",G9:G29)</f>
        <v>26776.61</v>
      </c>
      <c r="H8" s="216"/>
      <c r="I8" s="216">
        <f>SUM(I9:I29)</f>
        <v>7817.33</v>
      </c>
      <c r="J8" s="216"/>
      <c r="K8" s="216">
        <f>SUM(K9:K29)</f>
        <v>18959.279999999995</v>
      </c>
      <c r="L8" s="216"/>
      <c r="M8" s="216">
        <f>SUM(M9:M29)</f>
        <v>30793.101499999997</v>
      </c>
      <c r="N8" s="216"/>
      <c r="O8" s="216">
        <f>SUM(O9:O29)</f>
        <v>11.609999999999998</v>
      </c>
      <c r="P8" s="216"/>
      <c r="Q8" s="216">
        <f>SUM(Q9:Q29)</f>
        <v>2.1800000000000002</v>
      </c>
      <c r="R8" s="216"/>
      <c r="S8" s="216"/>
      <c r="T8" s="216"/>
      <c r="U8" s="216"/>
      <c r="V8" s="216">
        <f>SUM(V9:V29)</f>
        <v>40.200000000000003</v>
      </c>
      <c r="W8" s="216"/>
      <c r="X8" s="216"/>
      <c r="AG8" t="s">
        <v>137</v>
      </c>
    </row>
    <row r="9" spans="1:60" outlineLevel="1" x14ac:dyDescent="0.2">
      <c r="A9" s="223">
        <v>1</v>
      </c>
      <c r="B9" s="224" t="s">
        <v>150</v>
      </c>
      <c r="C9" s="237" t="s">
        <v>151</v>
      </c>
      <c r="D9" s="225" t="s">
        <v>152</v>
      </c>
      <c r="E9" s="226">
        <v>9.9</v>
      </c>
      <c r="F9" s="227">
        <v>102.5</v>
      </c>
      <c r="G9" s="228">
        <f>ROUND(E9*F9,2)</f>
        <v>1014.75</v>
      </c>
      <c r="H9" s="215">
        <v>0</v>
      </c>
      <c r="I9" s="215">
        <f>ROUND(E9*H9,2)</f>
        <v>0</v>
      </c>
      <c r="J9" s="215">
        <v>102.5</v>
      </c>
      <c r="K9" s="215">
        <f>ROUND(E9*J9,2)</f>
        <v>1014.75</v>
      </c>
      <c r="L9" s="215">
        <v>15</v>
      </c>
      <c r="M9" s="215">
        <f>G9*(1+L9/100)</f>
        <v>1166.9624999999999</v>
      </c>
      <c r="N9" s="215">
        <v>0</v>
      </c>
      <c r="O9" s="215">
        <f>ROUND(E9*N9,2)</f>
        <v>0</v>
      </c>
      <c r="P9" s="215">
        <v>0.22</v>
      </c>
      <c r="Q9" s="215">
        <f>ROUND(E9*P9,2)</f>
        <v>2.1800000000000002</v>
      </c>
      <c r="R9" s="215"/>
      <c r="S9" s="215" t="s">
        <v>141</v>
      </c>
      <c r="T9" s="215" t="s">
        <v>141</v>
      </c>
      <c r="U9" s="215">
        <v>0.25</v>
      </c>
      <c r="V9" s="215">
        <f>ROUND(E9*U9,2)</f>
        <v>2.48</v>
      </c>
      <c r="W9" s="215"/>
      <c r="X9" s="215" t="s">
        <v>153</v>
      </c>
      <c r="Y9" s="210"/>
      <c r="Z9" s="210"/>
      <c r="AA9" s="210"/>
      <c r="AB9" s="210"/>
      <c r="AC9" s="210"/>
      <c r="AD9" s="210"/>
      <c r="AE9" s="210"/>
      <c r="AF9" s="210"/>
      <c r="AG9" s="210" t="s">
        <v>154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3"/>
      <c r="B10" s="214"/>
      <c r="C10" s="242" t="s">
        <v>155</v>
      </c>
      <c r="D10" s="240"/>
      <c r="E10" s="241">
        <v>9.9</v>
      </c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0"/>
      <c r="Z10" s="210"/>
      <c r="AA10" s="210"/>
      <c r="AB10" s="210"/>
      <c r="AC10" s="210"/>
      <c r="AD10" s="210"/>
      <c r="AE10" s="210"/>
      <c r="AF10" s="210"/>
      <c r="AG10" s="210" t="s">
        <v>156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23">
        <v>2</v>
      </c>
      <c r="B11" s="224" t="s">
        <v>157</v>
      </c>
      <c r="C11" s="237" t="s">
        <v>158</v>
      </c>
      <c r="D11" s="225" t="s">
        <v>152</v>
      </c>
      <c r="E11" s="226">
        <v>12.45</v>
      </c>
      <c r="F11" s="227">
        <v>644</v>
      </c>
      <c r="G11" s="228">
        <f>ROUND(E11*F11,2)</f>
        <v>8017.8</v>
      </c>
      <c r="H11" s="215">
        <v>62.8</v>
      </c>
      <c r="I11" s="215">
        <f>ROUND(E11*H11,2)</f>
        <v>781.86</v>
      </c>
      <c r="J11" s="215">
        <v>581.20000000000005</v>
      </c>
      <c r="K11" s="215">
        <f>ROUND(E11*J11,2)</f>
        <v>7235.94</v>
      </c>
      <c r="L11" s="215">
        <v>15</v>
      </c>
      <c r="M11" s="215">
        <f>G11*(1+L11/100)</f>
        <v>9220.4699999999993</v>
      </c>
      <c r="N11" s="215">
        <v>5.0950000000000002E-2</v>
      </c>
      <c r="O11" s="215">
        <f>ROUND(E11*N11,2)</f>
        <v>0.63</v>
      </c>
      <c r="P11" s="215">
        <v>0</v>
      </c>
      <c r="Q11" s="215">
        <f>ROUND(E11*P11,2)</f>
        <v>0</v>
      </c>
      <c r="R11" s="215"/>
      <c r="S11" s="215" t="s">
        <v>141</v>
      </c>
      <c r="T11" s="215" t="s">
        <v>141</v>
      </c>
      <c r="U11" s="215">
        <v>1.1100000000000001</v>
      </c>
      <c r="V11" s="215">
        <f>ROUND(E11*U11,2)</f>
        <v>13.82</v>
      </c>
      <c r="W11" s="215"/>
      <c r="X11" s="215" t="s">
        <v>153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154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1" x14ac:dyDescent="0.2">
      <c r="A12" s="213"/>
      <c r="B12" s="214"/>
      <c r="C12" s="242" t="s">
        <v>159</v>
      </c>
      <c r="D12" s="240"/>
      <c r="E12" s="241">
        <v>12.45</v>
      </c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0"/>
      <c r="Z12" s="210"/>
      <c r="AA12" s="210"/>
      <c r="AB12" s="210"/>
      <c r="AC12" s="210"/>
      <c r="AD12" s="210"/>
      <c r="AE12" s="210"/>
      <c r="AF12" s="210"/>
      <c r="AG12" s="210" t="s">
        <v>156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23">
        <v>3</v>
      </c>
      <c r="B13" s="224" t="s">
        <v>160</v>
      </c>
      <c r="C13" s="237" t="s">
        <v>161</v>
      </c>
      <c r="D13" s="225" t="s">
        <v>152</v>
      </c>
      <c r="E13" s="226">
        <v>12.45</v>
      </c>
      <c r="F13" s="227">
        <v>226.5</v>
      </c>
      <c r="G13" s="228">
        <f>ROUND(E13*F13,2)</f>
        <v>2819.93</v>
      </c>
      <c r="H13" s="215">
        <v>0</v>
      </c>
      <c r="I13" s="215">
        <f>ROUND(E13*H13,2)</f>
        <v>0</v>
      </c>
      <c r="J13" s="215">
        <v>226.5</v>
      </c>
      <c r="K13" s="215">
        <f>ROUND(E13*J13,2)</f>
        <v>2819.93</v>
      </c>
      <c r="L13" s="215">
        <v>15</v>
      </c>
      <c r="M13" s="215">
        <f>G13*(1+L13/100)</f>
        <v>3242.9194999999995</v>
      </c>
      <c r="N13" s="215">
        <v>0</v>
      </c>
      <c r="O13" s="215">
        <f>ROUND(E13*N13,2)</f>
        <v>0</v>
      </c>
      <c r="P13" s="215">
        <v>0</v>
      </c>
      <c r="Q13" s="215">
        <f>ROUND(E13*P13,2)</f>
        <v>0</v>
      </c>
      <c r="R13" s="215"/>
      <c r="S13" s="215" t="s">
        <v>141</v>
      </c>
      <c r="T13" s="215" t="s">
        <v>142</v>
      </c>
      <c r="U13" s="215">
        <v>0.52600000000000002</v>
      </c>
      <c r="V13" s="215">
        <f>ROUND(E13*U13,2)</f>
        <v>6.55</v>
      </c>
      <c r="W13" s="215"/>
      <c r="X13" s="215" t="s">
        <v>153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162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3"/>
      <c r="B14" s="214"/>
      <c r="C14" s="242" t="s">
        <v>159</v>
      </c>
      <c r="D14" s="240"/>
      <c r="E14" s="241">
        <v>12.45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0"/>
      <c r="Z14" s="210"/>
      <c r="AA14" s="210"/>
      <c r="AB14" s="210"/>
      <c r="AC14" s="210"/>
      <c r="AD14" s="210"/>
      <c r="AE14" s="210"/>
      <c r="AF14" s="210"/>
      <c r="AG14" s="210" t="s">
        <v>156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3">
        <v>4</v>
      </c>
      <c r="B15" s="224" t="s">
        <v>163</v>
      </c>
      <c r="C15" s="237" t="s">
        <v>164</v>
      </c>
      <c r="D15" s="225" t="s">
        <v>152</v>
      </c>
      <c r="E15" s="226">
        <v>13.6</v>
      </c>
      <c r="F15" s="227">
        <v>185.5</v>
      </c>
      <c r="G15" s="228">
        <f>ROUND(E15*F15,2)</f>
        <v>2522.8000000000002</v>
      </c>
      <c r="H15" s="215">
        <v>159.99</v>
      </c>
      <c r="I15" s="215">
        <f>ROUND(E15*H15,2)</f>
        <v>2175.86</v>
      </c>
      <c r="J15" s="215">
        <v>25.51</v>
      </c>
      <c r="K15" s="215">
        <f>ROUND(E15*J15,2)</f>
        <v>346.94</v>
      </c>
      <c r="L15" s="215">
        <v>15</v>
      </c>
      <c r="M15" s="215">
        <f>G15*(1+L15/100)</f>
        <v>2901.22</v>
      </c>
      <c r="N15" s="215">
        <v>0.378</v>
      </c>
      <c r="O15" s="215">
        <f>ROUND(E15*N15,2)</f>
        <v>5.14</v>
      </c>
      <c r="P15" s="215">
        <v>0</v>
      </c>
      <c r="Q15" s="215">
        <f>ROUND(E15*P15,2)</f>
        <v>0</v>
      </c>
      <c r="R15" s="215"/>
      <c r="S15" s="215" t="s">
        <v>141</v>
      </c>
      <c r="T15" s="215" t="s">
        <v>141</v>
      </c>
      <c r="U15" s="215">
        <v>0.03</v>
      </c>
      <c r="V15" s="215">
        <f>ROUND(E15*U15,2)</f>
        <v>0.41</v>
      </c>
      <c r="W15" s="215"/>
      <c r="X15" s="215" t="s">
        <v>153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154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3"/>
      <c r="B16" s="214"/>
      <c r="C16" s="242" t="s">
        <v>165</v>
      </c>
      <c r="D16" s="240"/>
      <c r="E16" s="241">
        <v>13.6</v>
      </c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0"/>
      <c r="Z16" s="210"/>
      <c r="AA16" s="210"/>
      <c r="AB16" s="210"/>
      <c r="AC16" s="210"/>
      <c r="AD16" s="210"/>
      <c r="AE16" s="210"/>
      <c r="AF16" s="210"/>
      <c r="AG16" s="210" t="s">
        <v>156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23">
        <v>5</v>
      </c>
      <c r="B17" s="224" t="s">
        <v>166</v>
      </c>
      <c r="C17" s="237" t="s">
        <v>167</v>
      </c>
      <c r="D17" s="225" t="s">
        <v>152</v>
      </c>
      <c r="E17" s="226">
        <v>13.6</v>
      </c>
      <c r="F17" s="227">
        <v>262</v>
      </c>
      <c r="G17" s="228">
        <f>ROUND(E17*F17,2)</f>
        <v>3563.2</v>
      </c>
      <c r="H17" s="215">
        <v>40.880000000000003</v>
      </c>
      <c r="I17" s="215">
        <f>ROUND(E17*H17,2)</f>
        <v>555.97</v>
      </c>
      <c r="J17" s="215">
        <v>221.12</v>
      </c>
      <c r="K17" s="215">
        <f>ROUND(E17*J17,2)</f>
        <v>3007.23</v>
      </c>
      <c r="L17" s="215">
        <v>15</v>
      </c>
      <c r="M17" s="215">
        <f>G17*(1+L17/100)</f>
        <v>4097.6799999999994</v>
      </c>
      <c r="N17" s="215">
        <v>7.3899999999999993E-2</v>
      </c>
      <c r="O17" s="215">
        <f>ROUND(E17*N17,2)</f>
        <v>1.01</v>
      </c>
      <c r="P17" s="215">
        <v>0</v>
      </c>
      <c r="Q17" s="215">
        <f>ROUND(E17*P17,2)</f>
        <v>0</v>
      </c>
      <c r="R17" s="215"/>
      <c r="S17" s="215" t="s">
        <v>141</v>
      </c>
      <c r="T17" s="215" t="s">
        <v>141</v>
      </c>
      <c r="U17" s="215">
        <v>0.45</v>
      </c>
      <c r="V17" s="215">
        <f>ROUND(E17*U17,2)</f>
        <v>6.12</v>
      </c>
      <c r="W17" s="215"/>
      <c r="X17" s="215" t="s">
        <v>153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154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3"/>
      <c r="B18" s="214"/>
      <c r="C18" s="242" t="s">
        <v>165</v>
      </c>
      <c r="D18" s="240"/>
      <c r="E18" s="241">
        <v>13.6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0"/>
      <c r="Z18" s="210"/>
      <c r="AA18" s="210"/>
      <c r="AB18" s="210"/>
      <c r="AC18" s="210"/>
      <c r="AD18" s="210"/>
      <c r="AE18" s="210"/>
      <c r="AF18" s="210"/>
      <c r="AG18" s="210" t="s">
        <v>156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29">
        <v>6</v>
      </c>
      <c r="B19" s="230" t="s">
        <v>168</v>
      </c>
      <c r="C19" s="236" t="s">
        <v>169</v>
      </c>
      <c r="D19" s="231" t="s">
        <v>170</v>
      </c>
      <c r="E19" s="232">
        <v>7.25</v>
      </c>
      <c r="F19" s="233">
        <v>232.5</v>
      </c>
      <c r="G19" s="234">
        <f>ROUND(E19*F19,2)</f>
        <v>1685.63</v>
      </c>
      <c r="H19" s="215">
        <v>13.15</v>
      </c>
      <c r="I19" s="215">
        <f>ROUND(E19*H19,2)</f>
        <v>95.34</v>
      </c>
      <c r="J19" s="215">
        <v>219.35</v>
      </c>
      <c r="K19" s="215">
        <f>ROUND(E19*J19,2)</f>
        <v>1590.29</v>
      </c>
      <c r="L19" s="215">
        <v>15</v>
      </c>
      <c r="M19" s="215">
        <f>G19*(1+L19/100)</f>
        <v>1938.4745</v>
      </c>
      <c r="N19" s="215">
        <v>3.3E-4</v>
      </c>
      <c r="O19" s="215">
        <f>ROUND(E19*N19,2)</f>
        <v>0</v>
      </c>
      <c r="P19" s="215">
        <v>0</v>
      </c>
      <c r="Q19" s="215">
        <f>ROUND(E19*P19,2)</f>
        <v>0</v>
      </c>
      <c r="R19" s="215"/>
      <c r="S19" s="215" t="s">
        <v>141</v>
      </c>
      <c r="T19" s="215" t="s">
        <v>141</v>
      </c>
      <c r="U19" s="215">
        <v>0.41</v>
      </c>
      <c r="V19" s="215">
        <f>ROUND(E19*U19,2)</f>
        <v>2.97</v>
      </c>
      <c r="W19" s="215"/>
      <c r="X19" s="215" t="s">
        <v>153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154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23">
        <v>7</v>
      </c>
      <c r="B20" s="224" t="s">
        <v>171</v>
      </c>
      <c r="C20" s="237" t="s">
        <v>172</v>
      </c>
      <c r="D20" s="225" t="s">
        <v>152</v>
      </c>
      <c r="E20" s="226">
        <v>12.45</v>
      </c>
      <c r="F20" s="227">
        <v>124</v>
      </c>
      <c r="G20" s="228">
        <f>ROUND(E20*F20,2)</f>
        <v>1543.8</v>
      </c>
      <c r="H20" s="215">
        <v>68.62</v>
      </c>
      <c r="I20" s="215">
        <f>ROUND(E20*H20,2)</f>
        <v>854.32</v>
      </c>
      <c r="J20" s="215">
        <v>55.38</v>
      </c>
      <c r="K20" s="215">
        <f>ROUND(E20*J20,2)</f>
        <v>689.48</v>
      </c>
      <c r="L20" s="215">
        <v>15</v>
      </c>
      <c r="M20" s="215">
        <f>G20*(1+L20/100)</f>
        <v>1775.37</v>
      </c>
      <c r="N20" s="215">
        <v>4.2000000000000002E-4</v>
      </c>
      <c r="O20" s="215">
        <f>ROUND(E20*N20,2)</f>
        <v>0.01</v>
      </c>
      <c r="P20" s="215">
        <v>0</v>
      </c>
      <c r="Q20" s="215">
        <f>ROUND(E20*P20,2)</f>
        <v>0</v>
      </c>
      <c r="R20" s="215"/>
      <c r="S20" s="215" t="s">
        <v>141</v>
      </c>
      <c r="T20" s="215" t="s">
        <v>141</v>
      </c>
      <c r="U20" s="215">
        <v>0.12</v>
      </c>
      <c r="V20" s="215">
        <f>ROUND(E20*U20,2)</f>
        <v>1.49</v>
      </c>
      <c r="W20" s="215"/>
      <c r="X20" s="215" t="s">
        <v>153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154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3"/>
      <c r="B21" s="214"/>
      <c r="C21" s="242" t="s">
        <v>159</v>
      </c>
      <c r="D21" s="240"/>
      <c r="E21" s="241">
        <v>12.45</v>
      </c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0"/>
      <c r="Z21" s="210"/>
      <c r="AA21" s="210"/>
      <c r="AB21" s="210"/>
      <c r="AC21" s="210"/>
      <c r="AD21" s="210"/>
      <c r="AE21" s="210"/>
      <c r="AF21" s="210"/>
      <c r="AG21" s="210" t="s">
        <v>156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23">
        <v>8</v>
      </c>
      <c r="B22" s="224" t="s">
        <v>173</v>
      </c>
      <c r="C22" s="237" t="s">
        <v>174</v>
      </c>
      <c r="D22" s="225" t="s">
        <v>175</v>
      </c>
      <c r="E22" s="226">
        <v>0.99</v>
      </c>
      <c r="F22" s="227">
        <v>3330</v>
      </c>
      <c r="G22" s="228">
        <f>ROUND(E22*F22,2)</f>
        <v>3296.7</v>
      </c>
      <c r="H22" s="215">
        <v>2302.61</v>
      </c>
      <c r="I22" s="215">
        <f>ROUND(E22*H22,2)</f>
        <v>2279.58</v>
      </c>
      <c r="J22" s="215">
        <v>1027.3900000000001</v>
      </c>
      <c r="K22" s="215">
        <f>ROUND(E22*J22,2)</f>
        <v>1017.12</v>
      </c>
      <c r="L22" s="215">
        <v>15</v>
      </c>
      <c r="M22" s="215">
        <f>G22*(1+L22/100)</f>
        <v>3791.2049999999995</v>
      </c>
      <c r="N22" s="215">
        <v>2.5249999999999999</v>
      </c>
      <c r="O22" s="215">
        <f>ROUND(E22*N22,2)</f>
        <v>2.5</v>
      </c>
      <c r="P22" s="215">
        <v>0</v>
      </c>
      <c r="Q22" s="215">
        <f>ROUND(E22*P22,2)</f>
        <v>0</v>
      </c>
      <c r="R22" s="215"/>
      <c r="S22" s="215" t="s">
        <v>141</v>
      </c>
      <c r="T22" s="215" t="s">
        <v>141</v>
      </c>
      <c r="U22" s="215">
        <v>2.58</v>
      </c>
      <c r="V22" s="215">
        <f>ROUND(E22*U22,2)</f>
        <v>2.5499999999999998</v>
      </c>
      <c r="W22" s="215"/>
      <c r="X22" s="215" t="s">
        <v>153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154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3"/>
      <c r="B23" s="214"/>
      <c r="C23" s="242" t="s">
        <v>176</v>
      </c>
      <c r="D23" s="240"/>
      <c r="E23" s="241">
        <v>0.99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0"/>
      <c r="Z23" s="210"/>
      <c r="AA23" s="210"/>
      <c r="AB23" s="210"/>
      <c r="AC23" s="210"/>
      <c r="AD23" s="210"/>
      <c r="AE23" s="210"/>
      <c r="AF23" s="210"/>
      <c r="AG23" s="210" t="s">
        <v>156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23">
        <v>9</v>
      </c>
      <c r="B24" s="224" t="s">
        <v>177</v>
      </c>
      <c r="C24" s="237" t="s">
        <v>178</v>
      </c>
      <c r="D24" s="225" t="s">
        <v>152</v>
      </c>
      <c r="E24" s="226">
        <v>13.6</v>
      </c>
      <c r="F24" s="227">
        <v>51</v>
      </c>
      <c r="G24" s="228">
        <f>ROUND(E24*F24,2)</f>
        <v>693.6</v>
      </c>
      <c r="H24" s="215">
        <v>0</v>
      </c>
      <c r="I24" s="215">
        <f>ROUND(E24*H24,2)</f>
        <v>0</v>
      </c>
      <c r="J24" s="215">
        <v>51</v>
      </c>
      <c r="K24" s="215">
        <f>ROUND(E24*J24,2)</f>
        <v>693.6</v>
      </c>
      <c r="L24" s="215">
        <v>15</v>
      </c>
      <c r="M24" s="215">
        <f>G24*(1+L24/100)</f>
        <v>797.64</v>
      </c>
      <c r="N24" s="215">
        <v>0.13800000000000001</v>
      </c>
      <c r="O24" s="215">
        <f>ROUND(E24*N24,2)</f>
        <v>1.88</v>
      </c>
      <c r="P24" s="215">
        <v>0</v>
      </c>
      <c r="Q24" s="215">
        <f>ROUND(E24*P24,2)</f>
        <v>0</v>
      </c>
      <c r="R24" s="215"/>
      <c r="S24" s="215" t="s">
        <v>147</v>
      </c>
      <c r="T24" s="215" t="s">
        <v>142</v>
      </c>
      <c r="U24" s="215">
        <v>0.16</v>
      </c>
      <c r="V24" s="215">
        <f>ROUND(E24*U24,2)</f>
        <v>2.1800000000000002</v>
      </c>
      <c r="W24" s="215"/>
      <c r="X24" s="215" t="s">
        <v>153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162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3"/>
      <c r="B25" s="214"/>
      <c r="C25" s="242" t="s">
        <v>165</v>
      </c>
      <c r="D25" s="240"/>
      <c r="E25" s="241">
        <v>13.6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10"/>
      <c r="Z25" s="210"/>
      <c r="AA25" s="210"/>
      <c r="AB25" s="210"/>
      <c r="AC25" s="210"/>
      <c r="AD25" s="210"/>
      <c r="AE25" s="210"/>
      <c r="AF25" s="210"/>
      <c r="AG25" s="210" t="s">
        <v>156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23">
        <v>10</v>
      </c>
      <c r="B26" s="224" t="s">
        <v>179</v>
      </c>
      <c r="C26" s="237" t="s">
        <v>180</v>
      </c>
      <c r="D26" s="225" t="s">
        <v>152</v>
      </c>
      <c r="E26" s="226">
        <v>13.6</v>
      </c>
      <c r="F26" s="227">
        <v>40</v>
      </c>
      <c r="G26" s="228">
        <f>ROUND(E26*F26,2)</f>
        <v>544</v>
      </c>
      <c r="H26" s="215">
        <v>0</v>
      </c>
      <c r="I26" s="215">
        <f>ROUND(E26*H26,2)</f>
        <v>0</v>
      </c>
      <c r="J26" s="215">
        <v>40</v>
      </c>
      <c r="K26" s="215">
        <f>ROUND(E26*J26,2)</f>
        <v>544</v>
      </c>
      <c r="L26" s="215">
        <v>15</v>
      </c>
      <c r="M26" s="215">
        <f>G26*(1+L26/100)</f>
        <v>625.59999999999991</v>
      </c>
      <c r="N26" s="215">
        <v>0</v>
      </c>
      <c r="O26" s="215">
        <f>ROUND(E26*N26,2)</f>
        <v>0</v>
      </c>
      <c r="P26" s="215">
        <v>0</v>
      </c>
      <c r="Q26" s="215">
        <f>ROUND(E26*P26,2)</f>
        <v>0</v>
      </c>
      <c r="R26" s="215"/>
      <c r="S26" s="215" t="s">
        <v>147</v>
      </c>
      <c r="T26" s="215" t="s">
        <v>142</v>
      </c>
      <c r="U26" s="215">
        <v>0.12</v>
      </c>
      <c r="V26" s="215">
        <f>ROUND(E26*U26,2)</f>
        <v>1.63</v>
      </c>
      <c r="W26" s="215"/>
      <c r="X26" s="215" t="s">
        <v>153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162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3"/>
      <c r="B27" s="214"/>
      <c r="C27" s="242" t="s">
        <v>165</v>
      </c>
      <c r="D27" s="240"/>
      <c r="E27" s="241">
        <v>13.6</v>
      </c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0"/>
      <c r="Z27" s="210"/>
      <c r="AA27" s="210"/>
      <c r="AB27" s="210"/>
      <c r="AC27" s="210"/>
      <c r="AD27" s="210"/>
      <c r="AE27" s="210"/>
      <c r="AF27" s="210"/>
      <c r="AG27" s="210" t="s">
        <v>156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23">
        <v>11</v>
      </c>
      <c r="B28" s="224" t="s">
        <v>181</v>
      </c>
      <c r="C28" s="237" t="s">
        <v>182</v>
      </c>
      <c r="D28" s="225" t="s">
        <v>152</v>
      </c>
      <c r="E28" s="226">
        <v>3.4</v>
      </c>
      <c r="F28" s="227">
        <v>316</v>
      </c>
      <c r="G28" s="228">
        <f>ROUND(E28*F28,2)</f>
        <v>1074.4000000000001</v>
      </c>
      <c r="H28" s="215">
        <v>316</v>
      </c>
      <c r="I28" s="215">
        <f>ROUND(E28*H28,2)</f>
        <v>1074.4000000000001</v>
      </c>
      <c r="J28" s="215">
        <v>0</v>
      </c>
      <c r="K28" s="215">
        <f>ROUND(E28*J28,2)</f>
        <v>0</v>
      </c>
      <c r="L28" s="215">
        <v>15</v>
      </c>
      <c r="M28" s="215">
        <f>G28*(1+L28/100)</f>
        <v>1235.56</v>
      </c>
      <c r="N28" s="215">
        <v>0.12959999999999999</v>
      </c>
      <c r="O28" s="215">
        <f>ROUND(E28*N28,2)</f>
        <v>0.44</v>
      </c>
      <c r="P28" s="215">
        <v>0</v>
      </c>
      <c r="Q28" s="215">
        <f>ROUND(E28*P28,2)</f>
        <v>0</v>
      </c>
      <c r="R28" s="215" t="s">
        <v>183</v>
      </c>
      <c r="S28" s="215" t="s">
        <v>141</v>
      </c>
      <c r="T28" s="215" t="s">
        <v>141</v>
      </c>
      <c r="U28" s="215">
        <v>0</v>
      </c>
      <c r="V28" s="215">
        <f>ROUND(E28*U28,2)</f>
        <v>0</v>
      </c>
      <c r="W28" s="215"/>
      <c r="X28" s="215" t="s">
        <v>184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185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13"/>
      <c r="B29" s="214"/>
      <c r="C29" s="242" t="s">
        <v>186</v>
      </c>
      <c r="D29" s="240"/>
      <c r="E29" s="241">
        <v>3.4</v>
      </c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0"/>
      <c r="Z29" s="210"/>
      <c r="AA29" s="210"/>
      <c r="AB29" s="210"/>
      <c r="AC29" s="210"/>
      <c r="AD29" s="210"/>
      <c r="AE29" s="210"/>
      <c r="AF29" s="210"/>
      <c r="AG29" s="210" t="s">
        <v>156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">
      <c r="A30" s="217" t="s">
        <v>136</v>
      </c>
      <c r="B30" s="218" t="s">
        <v>73</v>
      </c>
      <c r="C30" s="235" t="s">
        <v>74</v>
      </c>
      <c r="D30" s="219"/>
      <c r="E30" s="220"/>
      <c r="F30" s="221"/>
      <c r="G30" s="222">
        <f>SUMIF(AG31:AG44,"&lt;&gt;NOR",G31:G44)</f>
        <v>75708.62999999999</v>
      </c>
      <c r="H30" s="216"/>
      <c r="I30" s="216">
        <f>SUM(I31:I44)</f>
        <v>6165.28</v>
      </c>
      <c r="J30" s="216"/>
      <c r="K30" s="216">
        <f>SUM(K31:K44)</f>
        <v>69543.349999999991</v>
      </c>
      <c r="L30" s="216"/>
      <c r="M30" s="216">
        <f>SUM(M31:M44)</f>
        <v>87064.924499999994</v>
      </c>
      <c r="N30" s="216"/>
      <c r="O30" s="216">
        <f>SUM(O31:O44)</f>
        <v>7.9099999999999993</v>
      </c>
      <c r="P30" s="216"/>
      <c r="Q30" s="216">
        <f>SUM(Q31:Q44)</f>
        <v>0</v>
      </c>
      <c r="R30" s="216"/>
      <c r="S30" s="216"/>
      <c r="T30" s="216"/>
      <c r="U30" s="216"/>
      <c r="V30" s="216">
        <f>SUM(V31:V44)</f>
        <v>140.16999999999999</v>
      </c>
      <c r="W30" s="216"/>
      <c r="X30" s="216"/>
      <c r="AG30" t="s">
        <v>137</v>
      </c>
    </row>
    <row r="31" spans="1:60" outlineLevel="1" x14ac:dyDescent="0.2">
      <c r="A31" s="223">
        <v>12</v>
      </c>
      <c r="B31" s="224" t="s">
        <v>187</v>
      </c>
      <c r="C31" s="237" t="s">
        <v>188</v>
      </c>
      <c r="D31" s="225" t="s">
        <v>152</v>
      </c>
      <c r="E31" s="226">
        <v>72.979200000000006</v>
      </c>
      <c r="F31" s="227">
        <v>11.7</v>
      </c>
      <c r="G31" s="228">
        <f>ROUND(E31*F31,2)</f>
        <v>853.86</v>
      </c>
      <c r="H31" s="215">
        <v>0</v>
      </c>
      <c r="I31" s="215">
        <f>ROUND(E31*H31,2)</f>
        <v>0</v>
      </c>
      <c r="J31" s="215">
        <v>11.7</v>
      </c>
      <c r="K31" s="215">
        <f>ROUND(E31*J31,2)</f>
        <v>853.86</v>
      </c>
      <c r="L31" s="215">
        <v>15</v>
      </c>
      <c r="M31" s="215">
        <f>G31*(1+L31/100)</f>
        <v>981.93899999999996</v>
      </c>
      <c r="N31" s="215">
        <v>0</v>
      </c>
      <c r="O31" s="215">
        <f>ROUND(E31*N31,2)</f>
        <v>0</v>
      </c>
      <c r="P31" s="215">
        <v>0</v>
      </c>
      <c r="Q31" s="215">
        <f>ROUND(E31*P31,2)</f>
        <v>0</v>
      </c>
      <c r="R31" s="215"/>
      <c r="S31" s="215" t="s">
        <v>141</v>
      </c>
      <c r="T31" s="215" t="s">
        <v>141</v>
      </c>
      <c r="U31" s="215">
        <v>0.03</v>
      </c>
      <c r="V31" s="215">
        <f>ROUND(E31*U31,2)</f>
        <v>2.19</v>
      </c>
      <c r="W31" s="215"/>
      <c r="X31" s="215" t="s">
        <v>153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162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3"/>
      <c r="B32" s="214"/>
      <c r="C32" s="242" t="s">
        <v>189</v>
      </c>
      <c r="D32" s="240"/>
      <c r="E32" s="241">
        <v>72.979200000000006</v>
      </c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0"/>
      <c r="Z32" s="210"/>
      <c r="AA32" s="210"/>
      <c r="AB32" s="210"/>
      <c r="AC32" s="210"/>
      <c r="AD32" s="210"/>
      <c r="AE32" s="210"/>
      <c r="AF32" s="210"/>
      <c r="AG32" s="210" t="s">
        <v>156</v>
      </c>
      <c r="AH32" s="210">
        <v>5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23">
        <v>13</v>
      </c>
      <c r="B33" s="224" t="s">
        <v>190</v>
      </c>
      <c r="C33" s="237" t="s">
        <v>191</v>
      </c>
      <c r="D33" s="225" t="s">
        <v>152</v>
      </c>
      <c r="E33" s="226">
        <v>72.979200000000006</v>
      </c>
      <c r="F33" s="227">
        <v>15.4</v>
      </c>
      <c r="G33" s="228">
        <f>ROUND(E33*F33,2)</f>
        <v>1123.8800000000001</v>
      </c>
      <c r="H33" s="215">
        <v>0</v>
      </c>
      <c r="I33" s="215">
        <f>ROUND(E33*H33,2)</f>
        <v>0</v>
      </c>
      <c r="J33" s="215">
        <v>15.4</v>
      </c>
      <c r="K33" s="215">
        <f>ROUND(E33*J33,2)</f>
        <v>1123.8800000000001</v>
      </c>
      <c r="L33" s="215">
        <v>15</v>
      </c>
      <c r="M33" s="215">
        <f>G33*(1+L33/100)</f>
        <v>1292.462</v>
      </c>
      <c r="N33" s="215">
        <v>0</v>
      </c>
      <c r="O33" s="215">
        <f>ROUND(E33*N33,2)</f>
        <v>0</v>
      </c>
      <c r="P33" s="215">
        <v>0</v>
      </c>
      <c r="Q33" s="215">
        <f>ROUND(E33*P33,2)</f>
        <v>0</v>
      </c>
      <c r="R33" s="215"/>
      <c r="S33" s="215" t="s">
        <v>141</v>
      </c>
      <c r="T33" s="215" t="s">
        <v>141</v>
      </c>
      <c r="U33" s="215">
        <v>0.03</v>
      </c>
      <c r="V33" s="215">
        <f>ROUND(E33*U33,2)</f>
        <v>2.19</v>
      </c>
      <c r="W33" s="215"/>
      <c r="X33" s="215" t="s">
        <v>153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162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13"/>
      <c r="B34" s="214"/>
      <c r="C34" s="242" t="s">
        <v>192</v>
      </c>
      <c r="D34" s="240"/>
      <c r="E34" s="241">
        <v>72.979200000000006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0"/>
      <c r="Z34" s="210"/>
      <c r="AA34" s="210"/>
      <c r="AB34" s="210"/>
      <c r="AC34" s="210"/>
      <c r="AD34" s="210"/>
      <c r="AE34" s="210"/>
      <c r="AF34" s="210"/>
      <c r="AG34" s="210" t="s">
        <v>156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23">
        <v>14</v>
      </c>
      <c r="B35" s="224" t="s">
        <v>193</v>
      </c>
      <c r="C35" s="237" t="s">
        <v>194</v>
      </c>
      <c r="D35" s="225" t="s">
        <v>152</v>
      </c>
      <c r="E35" s="226">
        <v>72.979200000000006</v>
      </c>
      <c r="F35" s="227">
        <v>264.5</v>
      </c>
      <c r="G35" s="228">
        <f>ROUND(E35*F35,2)</f>
        <v>19303</v>
      </c>
      <c r="H35" s="215">
        <v>84.48</v>
      </c>
      <c r="I35" s="215">
        <f>ROUND(E35*H35,2)</f>
        <v>6165.28</v>
      </c>
      <c r="J35" s="215">
        <v>180.02</v>
      </c>
      <c r="K35" s="215">
        <f>ROUND(E35*J35,2)</f>
        <v>13137.72</v>
      </c>
      <c r="L35" s="215">
        <v>15</v>
      </c>
      <c r="M35" s="215">
        <f>G35*(1+L35/100)</f>
        <v>22198.449999999997</v>
      </c>
      <c r="N35" s="215">
        <v>3.6099999999999999E-3</v>
      </c>
      <c r="O35" s="215">
        <f>ROUND(E35*N35,2)</f>
        <v>0.26</v>
      </c>
      <c r="P35" s="215">
        <v>0</v>
      </c>
      <c r="Q35" s="215">
        <f>ROUND(E35*P35,2)</f>
        <v>0</v>
      </c>
      <c r="R35" s="215"/>
      <c r="S35" s="215" t="s">
        <v>141</v>
      </c>
      <c r="T35" s="215" t="s">
        <v>141</v>
      </c>
      <c r="U35" s="215">
        <v>0.36</v>
      </c>
      <c r="V35" s="215">
        <f>ROUND(E35*U35,2)</f>
        <v>26.27</v>
      </c>
      <c r="W35" s="215"/>
      <c r="X35" s="215" t="s">
        <v>153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154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13"/>
      <c r="B36" s="214"/>
      <c r="C36" s="242" t="s">
        <v>192</v>
      </c>
      <c r="D36" s="240"/>
      <c r="E36" s="241">
        <v>72.979200000000006</v>
      </c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0"/>
      <c r="Z36" s="210"/>
      <c r="AA36" s="210"/>
      <c r="AB36" s="210"/>
      <c r="AC36" s="210"/>
      <c r="AD36" s="210"/>
      <c r="AE36" s="210"/>
      <c r="AF36" s="210"/>
      <c r="AG36" s="210" t="s">
        <v>156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23">
        <v>15</v>
      </c>
      <c r="B37" s="224" t="s">
        <v>195</v>
      </c>
      <c r="C37" s="237" t="s">
        <v>196</v>
      </c>
      <c r="D37" s="225" t="s">
        <v>152</v>
      </c>
      <c r="E37" s="226">
        <v>121.14547</v>
      </c>
      <c r="F37" s="227">
        <v>180</v>
      </c>
      <c r="G37" s="228">
        <f>ROUND(E37*F37,2)</f>
        <v>21806.18</v>
      </c>
      <c r="H37" s="215">
        <v>0</v>
      </c>
      <c r="I37" s="215">
        <f>ROUND(E37*H37,2)</f>
        <v>0</v>
      </c>
      <c r="J37" s="215">
        <v>180</v>
      </c>
      <c r="K37" s="215">
        <f>ROUND(E37*J37,2)</f>
        <v>21806.18</v>
      </c>
      <c r="L37" s="215">
        <v>15</v>
      </c>
      <c r="M37" s="215">
        <f>G37*(1+L37/100)</f>
        <v>25077.107</v>
      </c>
      <c r="N37" s="215">
        <v>3.7670000000000002E-2</v>
      </c>
      <c r="O37" s="215">
        <f>ROUND(E37*N37,2)</f>
        <v>4.5599999999999996</v>
      </c>
      <c r="P37" s="215">
        <v>0</v>
      </c>
      <c r="Q37" s="215">
        <f>ROUND(E37*P37,2)</f>
        <v>0</v>
      </c>
      <c r="R37" s="215"/>
      <c r="S37" s="215" t="s">
        <v>147</v>
      </c>
      <c r="T37" s="215" t="s">
        <v>142</v>
      </c>
      <c r="U37" s="215">
        <v>0.41</v>
      </c>
      <c r="V37" s="215">
        <f>ROUND(E37*U37,2)</f>
        <v>49.67</v>
      </c>
      <c r="W37" s="215"/>
      <c r="X37" s="215" t="s">
        <v>153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162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13"/>
      <c r="B38" s="214"/>
      <c r="C38" s="242" t="s">
        <v>197</v>
      </c>
      <c r="D38" s="240"/>
      <c r="E38" s="241">
        <v>121.14547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0"/>
      <c r="Z38" s="210"/>
      <c r="AA38" s="210"/>
      <c r="AB38" s="210"/>
      <c r="AC38" s="210"/>
      <c r="AD38" s="210"/>
      <c r="AE38" s="210"/>
      <c r="AF38" s="210"/>
      <c r="AG38" s="210" t="s">
        <v>156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23">
        <v>16</v>
      </c>
      <c r="B39" s="224" t="s">
        <v>198</v>
      </c>
      <c r="C39" s="237" t="s">
        <v>199</v>
      </c>
      <c r="D39" s="225" t="s">
        <v>152</v>
      </c>
      <c r="E39" s="226">
        <v>72.979200000000006</v>
      </c>
      <c r="F39" s="227">
        <v>54</v>
      </c>
      <c r="G39" s="228">
        <f>ROUND(E39*F39,2)</f>
        <v>3940.88</v>
      </c>
      <c r="H39" s="215">
        <v>0</v>
      </c>
      <c r="I39" s="215">
        <f>ROUND(E39*H39,2)</f>
        <v>0</v>
      </c>
      <c r="J39" s="215">
        <v>54</v>
      </c>
      <c r="K39" s="215">
        <f>ROUND(E39*J39,2)</f>
        <v>3940.88</v>
      </c>
      <c r="L39" s="215">
        <v>15</v>
      </c>
      <c r="M39" s="215">
        <f>G39*(1+L39/100)</f>
        <v>4532.0119999999997</v>
      </c>
      <c r="N39" s="215">
        <v>5.0000000000000001E-3</v>
      </c>
      <c r="O39" s="215">
        <f>ROUND(E39*N39,2)</f>
        <v>0.36</v>
      </c>
      <c r="P39" s="215">
        <v>0</v>
      </c>
      <c r="Q39" s="215">
        <f>ROUND(E39*P39,2)</f>
        <v>0</v>
      </c>
      <c r="R39" s="215"/>
      <c r="S39" s="215" t="s">
        <v>147</v>
      </c>
      <c r="T39" s="215" t="s">
        <v>142</v>
      </c>
      <c r="U39" s="215">
        <v>0.1</v>
      </c>
      <c r="V39" s="215">
        <f>ROUND(E39*U39,2)</f>
        <v>7.3</v>
      </c>
      <c r="W39" s="215"/>
      <c r="X39" s="215" t="s">
        <v>153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162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3"/>
      <c r="B40" s="214"/>
      <c r="C40" s="242" t="s">
        <v>189</v>
      </c>
      <c r="D40" s="240"/>
      <c r="E40" s="241">
        <v>72.979200000000006</v>
      </c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0"/>
      <c r="Z40" s="210"/>
      <c r="AA40" s="210"/>
      <c r="AB40" s="210"/>
      <c r="AC40" s="210"/>
      <c r="AD40" s="210"/>
      <c r="AE40" s="210"/>
      <c r="AF40" s="210"/>
      <c r="AG40" s="210" t="s">
        <v>156</v>
      </c>
      <c r="AH40" s="210">
        <v>5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23">
        <v>17</v>
      </c>
      <c r="B41" s="224" t="s">
        <v>200</v>
      </c>
      <c r="C41" s="237" t="s">
        <v>201</v>
      </c>
      <c r="D41" s="225" t="s">
        <v>152</v>
      </c>
      <c r="E41" s="226">
        <v>72.979200000000006</v>
      </c>
      <c r="F41" s="227">
        <v>290</v>
      </c>
      <c r="G41" s="228">
        <f>ROUND(E41*F41,2)</f>
        <v>21163.97</v>
      </c>
      <c r="H41" s="215">
        <v>0</v>
      </c>
      <c r="I41" s="215">
        <f>ROUND(E41*H41,2)</f>
        <v>0</v>
      </c>
      <c r="J41" s="215">
        <v>290</v>
      </c>
      <c r="K41" s="215">
        <f>ROUND(E41*J41,2)</f>
        <v>21163.97</v>
      </c>
      <c r="L41" s="215">
        <v>15</v>
      </c>
      <c r="M41" s="215">
        <f>G41*(1+L41/100)</f>
        <v>24338.565500000001</v>
      </c>
      <c r="N41" s="215">
        <v>3.5000000000000003E-2</v>
      </c>
      <c r="O41" s="215">
        <f>ROUND(E41*N41,2)</f>
        <v>2.5499999999999998</v>
      </c>
      <c r="P41" s="215">
        <v>0</v>
      </c>
      <c r="Q41" s="215">
        <f>ROUND(E41*P41,2)</f>
        <v>0</v>
      </c>
      <c r="R41" s="215"/>
      <c r="S41" s="215" t="s">
        <v>147</v>
      </c>
      <c r="T41" s="215" t="s">
        <v>142</v>
      </c>
      <c r="U41" s="215">
        <v>0.48</v>
      </c>
      <c r="V41" s="215">
        <f>ROUND(E41*U41,2)</f>
        <v>35.03</v>
      </c>
      <c r="W41" s="215"/>
      <c r="X41" s="215" t="s">
        <v>153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162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1" x14ac:dyDescent="0.2">
      <c r="A42" s="213"/>
      <c r="B42" s="214"/>
      <c r="C42" s="242" t="s">
        <v>192</v>
      </c>
      <c r="D42" s="240"/>
      <c r="E42" s="241">
        <v>72.979200000000006</v>
      </c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15"/>
      <c r="Y42" s="210"/>
      <c r="Z42" s="210"/>
      <c r="AA42" s="210"/>
      <c r="AB42" s="210"/>
      <c r="AC42" s="210"/>
      <c r="AD42" s="210"/>
      <c r="AE42" s="210"/>
      <c r="AF42" s="210"/>
      <c r="AG42" s="210" t="s">
        <v>156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23">
        <v>18</v>
      </c>
      <c r="B43" s="224" t="s">
        <v>202</v>
      </c>
      <c r="C43" s="237" t="s">
        <v>203</v>
      </c>
      <c r="D43" s="225" t="s">
        <v>152</v>
      </c>
      <c r="E43" s="226">
        <v>72.979200000000006</v>
      </c>
      <c r="F43" s="227">
        <v>103</v>
      </c>
      <c r="G43" s="228">
        <f>ROUND(E43*F43,2)</f>
        <v>7516.86</v>
      </c>
      <c r="H43" s="215">
        <v>0</v>
      </c>
      <c r="I43" s="215">
        <f>ROUND(E43*H43,2)</f>
        <v>0</v>
      </c>
      <c r="J43" s="215">
        <v>103</v>
      </c>
      <c r="K43" s="215">
        <f>ROUND(E43*J43,2)</f>
        <v>7516.86</v>
      </c>
      <c r="L43" s="215">
        <v>15</v>
      </c>
      <c r="M43" s="215">
        <f>G43*(1+L43/100)</f>
        <v>8644.3889999999992</v>
      </c>
      <c r="N43" s="215">
        <v>2.5000000000000001E-3</v>
      </c>
      <c r="O43" s="215">
        <f>ROUND(E43*N43,2)</f>
        <v>0.18</v>
      </c>
      <c r="P43" s="215">
        <v>0</v>
      </c>
      <c r="Q43" s="215">
        <f>ROUND(E43*P43,2)</f>
        <v>0</v>
      </c>
      <c r="R43" s="215"/>
      <c r="S43" s="215" t="s">
        <v>147</v>
      </c>
      <c r="T43" s="215" t="s">
        <v>142</v>
      </c>
      <c r="U43" s="215">
        <v>0.24</v>
      </c>
      <c r="V43" s="215">
        <f>ROUND(E43*U43,2)</f>
        <v>17.52</v>
      </c>
      <c r="W43" s="215"/>
      <c r="X43" s="215" t="s">
        <v>153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162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1" x14ac:dyDescent="0.2">
      <c r="A44" s="213"/>
      <c r="B44" s="214"/>
      <c r="C44" s="242" t="s">
        <v>192</v>
      </c>
      <c r="D44" s="240"/>
      <c r="E44" s="241">
        <v>72.979200000000006</v>
      </c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15"/>
      <c r="Y44" s="210"/>
      <c r="Z44" s="210"/>
      <c r="AA44" s="210"/>
      <c r="AB44" s="210"/>
      <c r="AC44" s="210"/>
      <c r="AD44" s="210"/>
      <c r="AE44" s="210"/>
      <c r="AF44" s="210"/>
      <c r="AG44" s="210" t="s">
        <v>156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x14ac:dyDescent="0.2">
      <c r="A45" s="217" t="s">
        <v>136</v>
      </c>
      <c r="B45" s="218" t="s">
        <v>75</v>
      </c>
      <c r="C45" s="235" t="s">
        <v>76</v>
      </c>
      <c r="D45" s="219"/>
      <c r="E45" s="220"/>
      <c r="F45" s="221"/>
      <c r="G45" s="222">
        <f>SUMIF(AG46:AG74,"&lt;&gt;NOR",G46:G74)</f>
        <v>35710.990000000005</v>
      </c>
      <c r="H45" s="216"/>
      <c r="I45" s="216">
        <f>SUM(I46:I74)</f>
        <v>11442.45</v>
      </c>
      <c r="J45" s="216"/>
      <c r="K45" s="216">
        <f>SUM(K46:K74)</f>
        <v>24268.54</v>
      </c>
      <c r="L45" s="216"/>
      <c r="M45" s="216">
        <f>SUM(M46:M74)</f>
        <v>41067.638500000008</v>
      </c>
      <c r="N45" s="216"/>
      <c r="O45" s="216">
        <f>SUM(O46:O74)</f>
        <v>15.02</v>
      </c>
      <c r="P45" s="216"/>
      <c r="Q45" s="216">
        <f>SUM(Q46:Q74)</f>
        <v>0</v>
      </c>
      <c r="R45" s="216"/>
      <c r="S45" s="216"/>
      <c r="T45" s="216"/>
      <c r="U45" s="216"/>
      <c r="V45" s="216">
        <f>SUM(V46:V74)</f>
        <v>49.389999999999993</v>
      </c>
      <c r="W45" s="216"/>
      <c r="X45" s="216"/>
      <c r="AG45" t="s">
        <v>137</v>
      </c>
    </row>
    <row r="46" spans="1:60" outlineLevel="1" x14ac:dyDescent="0.2">
      <c r="A46" s="223">
        <v>19</v>
      </c>
      <c r="B46" s="224" t="s">
        <v>204</v>
      </c>
      <c r="C46" s="237" t="s">
        <v>205</v>
      </c>
      <c r="D46" s="225" t="s">
        <v>175</v>
      </c>
      <c r="E46" s="226">
        <v>7.92</v>
      </c>
      <c r="F46" s="227">
        <v>1262</v>
      </c>
      <c r="G46" s="228">
        <f>ROUND(E46*F46,2)</f>
        <v>9995.0400000000009</v>
      </c>
      <c r="H46" s="215">
        <v>0</v>
      </c>
      <c r="I46" s="215">
        <f>ROUND(E46*H46,2)</f>
        <v>0</v>
      </c>
      <c r="J46" s="215">
        <v>1262</v>
      </c>
      <c r="K46" s="215">
        <f>ROUND(E46*J46,2)</f>
        <v>9995.0400000000009</v>
      </c>
      <c r="L46" s="215">
        <v>15</v>
      </c>
      <c r="M46" s="215">
        <f>G46*(1+L46/100)</f>
        <v>11494.296</v>
      </c>
      <c r="N46" s="215">
        <v>0</v>
      </c>
      <c r="O46" s="215">
        <f>ROUND(E46*N46,2)</f>
        <v>0</v>
      </c>
      <c r="P46" s="215">
        <v>0</v>
      </c>
      <c r="Q46" s="215">
        <f>ROUND(E46*P46,2)</f>
        <v>0</v>
      </c>
      <c r="R46" s="215"/>
      <c r="S46" s="215" t="s">
        <v>141</v>
      </c>
      <c r="T46" s="215" t="s">
        <v>141</v>
      </c>
      <c r="U46" s="215">
        <v>3.53</v>
      </c>
      <c r="V46" s="215">
        <f>ROUND(E46*U46,2)</f>
        <v>27.96</v>
      </c>
      <c r="W46" s="215"/>
      <c r="X46" s="215" t="s">
        <v>153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154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3"/>
      <c r="B47" s="214"/>
      <c r="C47" s="242" t="s">
        <v>206</v>
      </c>
      <c r="D47" s="240"/>
      <c r="E47" s="241">
        <v>7.92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0"/>
      <c r="Z47" s="210"/>
      <c r="AA47" s="210"/>
      <c r="AB47" s="210"/>
      <c r="AC47" s="210"/>
      <c r="AD47" s="210"/>
      <c r="AE47" s="210"/>
      <c r="AF47" s="210"/>
      <c r="AG47" s="210" t="s">
        <v>156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29">
        <v>20</v>
      </c>
      <c r="B48" s="230" t="s">
        <v>207</v>
      </c>
      <c r="C48" s="236" t="s">
        <v>208</v>
      </c>
      <c r="D48" s="231" t="s">
        <v>175</v>
      </c>
      <c r="E48" s="232">
        <v>3.2752500000000002</v>
      </c>
      <c r="F48" s="233">
        <v>127</v>
      </c>
      <c r="G48" s="234">
        <f>ROUND(E48*F48,2)</f>
        <v>415.96</v>
      </c>
      <c r="H48" s="215">
        <v>0</v>
      </c>
      <c r="I48" s="215">
        <f>ROUND(E48*H48,2)</f>
        <v>0</v>
      </c>
      <c r="J48" s="215">
        <v>127</v>
      </c>
      <c r="K48" s="215">
        <f>ROUND(E48*J48,2)</f>
        <v>415.96</v>
      </c>
      <c r="L48" s="215">
        <v>15</v>
      </c>
      <c r="M48" s="215">
        <f>G48*(1+L48/100)</f>
        <v>478.35399999999993</v>
      </c>
      <c r="N48" s="215">
        <v>0</v>
      </c>
      <c r="O48" s="215">
        <f>ROUND(E48*N48,2)</f>
        <v>0</v>
      </c>
      <c r="P48" s="215">
        <v>0</v>
      </c>
      <c r="Q48" s="215">
        <f>ROUND(E48*P48,2)</f>
        <v>0</v>
      </c>
      <c r="R48" s="215"/>
      <c r="S48" s="215" t="s">
        <v>141</v>
      </c>
      <c r="T48" s="215" t="s">
        <v>141</v>
      </c>
      <c r="U48" s="215">
        <v>0.35</v>
      </c>
      <c r="V48" s="215">
        <f>ROUND(E48*U48,2)</f>
        <v>1.1499999999999999</v>
      </c>
      <c r="W48" s="215"/>
      <c r="X48" s="215" t="s">
        <v>153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154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2.5" outlineLevel="1" x14ac:dyDescent="0.2">
      <c r="A49" s="223">
        <v>21</v>
      </c>
      <c r="B49" s="224" t="s">
        <v>209</v>
      </c>
      <c r="C49" s="237" t="s">
        <v>210</v>
      </c>
      <c r="D49" s="225" t="s">
        <v>175</v>
      </c>
      <c r="E49" s="226">
        <v>11.087999999999999</v>
      </c>
      <c r="F49" s="227">
        <v>264.5</v>
      </c>
      <c r="G49" s="228">
        <f>ROUND(E49*F49,2)</f>
        <v>2932.78</v>
      </c>
      <c r="H49" s="215">
        <v>0</v>
      </c>
      <c r="I49" s="215">
        <f>ROUND(E49*H49,2)</f>
        <v>0</v>
      </c>
      <c r="J49" s="215">
        <v>264.5</v>
      </c>
      <c r="K49" s="215">
        <f>ROUND(E49*J49,2)</f>
        <v>2932.78</v>
      </c>
      <c r="L49" s="215">
        <v>15</v>
      </c>
      <c r="M49" s="215">
        <f>G49*(1+L49/100)</f>
        <v>3372.6970000000001</v>
      </c>
      <c r="N49" s="215">
        <v>0</v>
      </c>
      <c r="O49" s="215">
        <f>ROUND(E49*N49,2)</f>
        <v>0</v>
      </c>
      <c r="P49" s="215">
        <v>0</v>
      </c>
      <c r="Q49" s="215">
        <f>ROUND(E49*P49,2)</f>
        <v>0</v>
      </c>
      <c r="R49" s="215"/>
      <c r="S49" s="215" t="s">
        <v>141</v>
      </c>
      <c r="T49" s="215" t="s">
        <v>141</v>
      </c>
      <c r="U49" s="215">
        <v>1.0999999999999999E-2</v>
      </c>
      <c r="V49" s="215">
        <f>ROUND(E49*U49,2)</f>
        <v>0.12</v>
      </c>
      <c r="W49" s="215"/>
      <c r="X49" s="215" t="s">
        <v>153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154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3"/>
      <c r="B50" s="214"/>
      <c r="C50" s="242" t="s">
        <v>211</v>
      </c>
      <c r="D50" s="240"/>
      <c r="E50" s="241">
        <v>11.087999999999999</v>
      </c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0"/>
      <c r="Z50" s="210"/>
      <c r="AA50" s="210"/>
      <c r="AB50" s="210"/>
      <c r="AC50" s="210"/>
      <c r="AD50" s="210"/>
      <c r="AE50" s="210"/>
      <c r="AF50" s="210"/>
      <c r="AG50" s="210" t="s">
        <v>156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23">
        <v>22</v>
      </c>
      <c r="B51" s="224" t="s">
        <v>212</v>
      </c>
      <c r="C51" s="237" t="s">
        <v>213</v>
      </c>
      <c r="D51" s="225" t="s">
        <v>175</v>
      </c>
      <c r="E51" s="226">
        <v>11.087999999999999</v>
      </c>
      <c r="F51" s="227">
        <v>19</v>
      </c>
      <c r="G51" s="228">
        <f>ROUND(E51*F51,2)</f>
        <v>210.67</v>
      </c>
      <c r="H51" s="215">
        <v>0</v>
      </c>
      <c r="I51" s="215">
        <f>ROUND(E51*H51,2)</f>
        <v>0</v>
      </c>
      <c r="J51" s="215">
        <v>19</v>
      </c>
      <c r="K51" s="215">
        <f>ROUND(E51*J51,2)</f>
        <v>210.67</v>
      </c>
      <c r="L51" s="215">
        <v>15</v>
      </c>
      <c r="M51" s="215">
        <f>G51*(1+L51/100)</f>
        <v>242.27049999999997</v>
      </c>
      <c r="N51" s="215">
        <v>0</v>
      </c>
      <c r="O51" s="215">
        <f>ROUND(E51*N51,2)</f>
        <v>0</v>
      </c>
      <c r="P51" s="215">
        <v>0</v>
      </c>
      <c r="Q51" s="215">
        <f>ROUND(E51*P51,2)</f>
        <v>0</v>
      </c>
      <c r="R51" s="215"/>
      <c r="S51" s="215" t="s">
        <v>141</v>
      </c>
      <c r="T51" s="215" t="s">
        <v>142</v>
      </c>
      <c r="U51" s="215">
        <v>0</v>
      </c>
      <c r="V51" s="215">
        <f>ROUND(E51*U51,2)</f>
        <v>0</v>
      </c>
      <c r="W51" s="215"/>
      <c r="X51" s="215" t="s">
        <v>153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154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3"/>
      <c r="B52" s="214"/>
      <c r="C52" s="242" t="s">
        <v>211</v>
      </c>
      <c r="D52" s="240"/>
      <c r="E52" s="241">
        <v>11.087999999999999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0"/>
      <c r="Z52" s="210"/>
      <c r="AA52" s="210"/>
      <c r="AB52" s="210"/>
      <c r="AC52" s="210"/>
      <c r="AD52" s="210"/>
      <c r="AE52" s="210"/>
      <c r="AF52" s="210"/>
      <c r="AG52" s="210" t="s">
        <v>156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29">
        <v>23</v>
      </c>
      <c r="B53" s="230" t="s">
        <v>214</v>
      </c>
      <c r="C53" s="236" t="s">
        <v>215</v>
      </c>
      <c r="D53" s="231" t="s">
        <v>175</v>
      </c>
      <c r="E53" s="232">
        <v>11.087999999999999</v>
      </c>
      <c r="F53" s="233">
        <v>16.3</v>
      </c>
      <c r="G53" s="234">
        <f>ROUND(E53*F53,2)</f>
        <v>180.73</v>
      </c>
      <c r="H53" s="215">
        <v>0</v>
      </c>
      <c r="I53" s="215">
        <f>ROUND(E53*H53,2)</f>
        <v>0</v>
      </c>
      <c r="J53" s="215">
        <v>16.3</v>
      </c>
      <c r="K53" s="215">
        <f>ROUND(E53*J53,2)</f>
        <v>180.73</v>
      </c>
      <c r="L53" s="215">
        <v>15</v>
      </c>
      <c r="M53" s="215">
        <f>G53*(1+L53/100)</f>
        <v>207.83949999999996</v>
      </c>
      <c r="N53" s="215">
        <v>0</v>
      </c>
      <c r="O53" s="215">
        <f>ROUND(E53*N53,2)</f>
        <v>0</v>
      </c>
      <c r="P53" s="215">
        <v>0</v>
      </c>
      <c r="Q53" s="215">
        <f>ROUND(E53*P53,2)</f>
        <v>0</v>
      </c>
      <c r="R53" s="215"/>
      <c r="S53" s="215" t="s">
        <v>141</v>
      </c>
      <c r="T53" s="215" t="s">
        <v>141</v>
      </c>
      <c r="U53" s="215">
        <v>0.01</v>
      </c>
      <c r="V53" s="215">
        <f>ROUND(E53*U53,2)</f>
        <v>0.11</v>
      </c>
      <c r="W53" s="215"/>
      <c r="X53" s="215" t="s">
        <v>153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154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23">
        <v>24</v>
      </c>
      <c r="B54" s="224" t="s">
        <v>216</v>
      </c>
      <c r="C54" s="237" t="s">
        <v>217</v>
      </c>
      <c r="D54" s="225" t="s">
        <v>175</v>
      </c>
      <c r="E54" s="226">
        <v>6.93</v>
      </c>
      <c r="F54" s="227">
        <v>856</v>
      </c>
      <c r="G54" s="228">
        <f>ROUND(E54*F54,2)</f>
        <v>5932.08</v>
      </c>
      <c r="H54" s="215">
        <v>0</v>
      </c>
      <c r="I54" s="215">
        <f>ROUND(E54*H54,2)</f>
        <v>0</v>
      </c>
      <c r="J54" s="215">
        <v>856</v>
      </c>
      <c r="K54" s="215">
        <f>ROUND(E54*J54,2)</f>
        <v>5932.08</v>
      </c>
      <c r="L54" s="215">
        <v>15</v>
      </c>
      <c r="M54" s="215">
        <f>G54*(1+L54/100)</f>
        <v>6821.8919999999998</v>
      </c>
      <c r="N54" s="215">
        <v>0</v>
      </c>
      <c r="O54" s="215">
        <f>ROUND(E54*N54,2)</f>
        <v>0</v>
      </c>
      <c r="P54" s="215">
        <v>0</v>
      </c>
      <c r="Q54" s="215">
        <f>ROUND(E54*P54,2)</f>
        <v>0</v>
      </c>
      <c r="R54" s="215"/>
      <c r="S54" s="215" t="s">
        <v>141</v>
      </c>
      <c r="T54" s="215" t="s">
        <v>141</v>
      </c>
      <c r="U54" s="215">
        <v>2.1949999999999998</v>
      </c>
      <c r="V54" s="215">
        <f>ROUND(E54*U54,2)</f>
        <v>15.21</v>
      </c>
      <c r="W54" s="215"/>
      <c r="X54" s="215" t="s">
        <v>153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154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3"/>
      <c r="B55" s="214"/>
      <c r="C55" s="242" t="s">
        <v>218</v>
      </c>
      <c r="D55" s="240"/>
      <c r="E55" s="241">
        <v>6.93</v>
      </c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0"/>
      <c r="Z55" s="210"/>
      <c r="AA55" s="210"/>
      <c r="AB55" s="210"/>
      <c r="AC55" s="210"/>
      <c r="AD55" s="210"/>
      <c r="AE55" s="210"/>
      <c r="AF55" s="210"/>
      <c r="AG55" s="210" t="s">
        <v>156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23">
        <v>25</v>
      </c>
      <c r="B56" s="224" t="s">
        <v>219</v>
      </c>
      <c r="C56" s="237" t="s">
        <v>220</v>
      </c>
      <c r="D56" s="225" t="s">
        <v>175</v>
      </c>
      <c r="E56" s="226">
        <v>11.087999999999999</v>
      </c>
      <c r="F56" s="227">
        <v>250</v>
      </c>
      <c r="G56" s="228">
        <f>ROUND(E56*F56,2)</f>
        <v>2772</v>
      </c>
      <c r="H56" s="215">
        <v>0</v>
      </c>
      <c r="I56" s="215">
        <f>ROUND(E56*H56,2)</f>
        <v>0</v>
      </c>
      <c r="J56" s="215">
        <v>250</v>
      </c>
      <c r="K56" s="215">
        <f>ROUND(E56*J56,2)</f>
        <v>2772</v>
      </c>
      <c r="L56" s="215">
        <v>15</v>
      </c>
      <c r="M56" s="215">
        <f>G56*(1+L56/100)</f>
        <v>3187.7999999999997</v>
      </c>
      <c r="N56" s="215">
        <v>0</v>
      </c>
      <c r="O56" s="215">
        <f>ROUND(E56*N56,2)</f>
        <v>0</v>
      </c>
      <c r="P56" s="215">
        <v>0</v>
      </c>
      <c r="Q56" s="215">
        <f>ROUND(E56*P56,2)</f>
        <v>0</v>
      </c>
      <c r="R56" s="215"/>
      <c r="S56" s="215" t="s">
        <v>141</v>
      </c>
      <c r="T56" s="215" t="s">
        <v>142</v>
      </c>
      <c r="U56" s="215">
        <v>0</v>
      </c>
      <c r="V56" s="215">
        <f>ROUND(E56*U56,2)</f>
        <v>0</v>
      </c>
      <c r="W56" s="215"/>
      <c r="X56" s="215" t="s">
        <v>153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154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3"/>
      <c r="B57" s="214"/>
      <c r="C57" s="242" t="s">
        <v>211</v>
      </c>
      <c r="D57" s="240"/>
      <c r="E57" s="241">
        <v>11.087999999999999</v>
      </c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0"/>
      <c r="Z57" s="210"/>
      <c r="AA57" s="210"/>
      <c r="AB57" s="210"/>
      <c r="AC57" s="210"/>
      <c r="AD57" s="210"/>
      <c r="AE57" s="210"/>
      <c r="AF57" s="210"/>
      <c r="AG57" s="210" t="s">
        <v>156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23">
        <v>26</v>
      </c>
      <c r="B58" s="224" t="s">
        <v>221</v>
      </c>
      <c r="C58" s="237" t="s">
        <v>222</v>
      </c>
      <c r="D58" s="225" t="s">
        <v>152</v>
      </c>
      <c r="E58" s="226">
        <v>23.2</v>
      </c>
      <c r="F58" s="227">
        <v>29</v>
      </c>
      <c r="G58" s="228">
        <f>ROUND(E58*F58,2)</f>
        <v>672.8</v>
      </c>
      <c r="H58" s="215">
        <v>2.5299999999999998</v>
      </c>
      <c r="I58" s="215">
        <f>ROUND(E58*H58,2)</f>
        <v>58.7</v>
      </c>
      <c r="J58" s="215">
        <v>26.47</v>
      </c>
      <c r="K58" s="215">
        <f>ROUND(E58*J58,2)</f>
        <v>614.1</v>
      </c>
      <c r="L58" s="215">
        <v>15</v>
      </c>
      <c r="M58" s="215">
        <f>G58*(1+L58/100)</f>
        <v>773.71999999999991</v>
      </c>
      <c r="N58" s="215">
        <v>1.8000000000000001E-4</v>
      </c>
      <c r="O58" s="215">
        <f>ROUND(E58*N58,2)</f>
        <v>0</v>
      </c>
      <c r="P58" s="215">
        <v>0</v>
      </c>
      <c r="Q58" s="215">
        <f>ROUND(E58*P58,2)</f>
        <v>0</v>
      </c>
      <c r="R58" s="215"/>
      <c r="S58" s="215" t="s">
        <v>141</v>
      </c>
      <c r="T58" s="215" t="s">
        <v>142</v>
      </c>
      <c r="U58" s="215">
        <v>0.08</v>
      </c>
      <c r="V58" s="215">
        <f>ROUND(E58*U58,2)</f>
        <v>1.86</v>
      </c>
      <c r="W58" s="215"/>
      <c r="X58" s="215" t="s">
        <v>153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154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3"/>
      <c r="B59" s="214"/>
      <c r="C59" s="242" t="s">
        <v>223</v>
      </c>
      <c r="D59" s="240"/>
      <c r="E59" s="241">
        <v>23.2</v>
      </c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15"/>
      <c r="Y59" s="210"/>
      <c r="Z59" s="210"/>
      <c r="AA59" s="210"/>
      <c r="AB59" s="210"/>
      <c r="AC59" s="210"/>
      <c r="AD59" s="210"/>
      <c r="AE59" s="210"/>
      <c r="AF59" s="210"/>
      <c r="AG59" s="210" t="s">
        <v>156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3">
        <v>27</v>
      </c>
      <c r="B60" s="224" t="s">
        <v>224</v>
      </c>
      <c r="C60" s="237" t="s">
        <v>225</v>
      </c>
      <c r="D60" s="225" t="s">
        <v>175</v>
      </c>
      <c r="E60" s="226">
        <v>0.72499999999999998</v>
      </c>
      <c r="F60" s="227">
        <v>3090</v>
      </c>
      <c r="G60" s="228">
        <f>ROUND(E60*F60,2)</f>
        <v>2240.25</v>
      </c>
      <c r="H60" s="215">
        <v>2463.79</v>
      </c>
      <c r="I60" s="215">
        <f>ROUND(E60*H60,2)</f>
        <v>1786.25</v>
      </c>
      <c r="J60" s="215">
        <v>626.21</v>
      </c>
      <c r="K60" s="215">
        <f>ROUND(E60*J60,2)</f>
        <v>454</v>
      </c>
      <c r="L60" s="215">
        <v>15</v>
      </c>
      <c r="M60" s="215">
        <f>G60*(1+L60/100)</f>
        <v>2576.2874999999999</v>
      </c>
      <c r="N60" s="215">
        <v>2.5</v>
      </c>
      <c r="O60" s="215">
        <f>ROUND(E60*N60,2)</f>
        <v>1.81</v>
      </c>
      <c r="P60" s="215">
        <v>0</v>
      </c>
      <c r="Q60" s="215">
        <f>ROUND(E60*P60,2)</f>
        <v>0</v>
      </c>
      <c r="R60" s="215"/>
      <c r="S60" s="215" t="s">
        <v>141</v>
      </c>
      <c r="T60" s="215" t="s">
        <v>141</v>
      </c>
      <c r="U60" s="215">
        <v>1.45</v>
      </c>
      <c r="V60" s="215">
        <f>ROUND(E60*U60,2)</f>
        <v>1.05</v>
      </c>
      <c r="W60" s="215"/>
      <c r="X60" s="215" t="s">
        <v>153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154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3"/>
      <c r="B61" s="214"/>
      <c r="C61" s="242" t="s">
        <v>226</v>
      </c>
      <c r="D61" s="240"/>
      <c r="E61" s="241">
        <v>0.72499999999999998</v>
      </c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15"/>
      <c r="Y61" s="210"/>
      <c r="Z61" s="210"/>
      <c r="AA61" s="210"/>
      <c r="AB61" s="210"/>
      <c r="AC61" s="210"/>
      <c r="AD61" s="210"/>
      <c r="AE61" s="210"/>
      <c r="AF61" s="210"/>
      <c r="AG61" s="210" t="s">
        <v>156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23">
        <v>28</v>
      </c>
      <c r="B62" s="224" t="s">
        <v>227</v>
      </c>
      <c r="C62" s="237" t="s">
        <v>228</v>
      </c>
      <c r="D62" s="225" t="s">
        <v>170</v>
      </c>
      <c r="E62" s="226">
        <v>14.5</v>
      </c>
      <c r="F62" s="227">
        <v>18.600000000000001</v>
      </c>
      <c r="G62" s="228">
        <f>ROUND(E62*F62,2)</f>
        <v>269.7</v>
      </c>
      <c r="H62" s="215">
        <v>0</v>
      </c>
      <c r="I62" s="215">
        <f>ROUND(E62*H62,2)</f>
        <v>0</v>
      </c>
      <c r="J62" s="215">
        <v>18.600000000000001</v>
      </c>
      <c r="K62" s="215">
        <f>ROUND(E62*J62,2)</f>
        <v>269.7</v>
      </c>
      <c r="L62" s="215">
        <v>15</v>
      </c>
      <c r="M62" s="215">
        <f>G62*(1+L62/100)</f>
        <v>310.15499999999997</v>
      </c>
      <c r="N62" s="215">
        <v>0</v>
      </c>
      <c r="O62" s="215">
        <f>ROUND(E62*N62,2)</f>
        <v>0</v>
      </c>
      <c r="P62" s="215">
        <v>0</v>
      </c>
      <c r="Q62" s="215">
        <f>ROUND(E62*P62,2)</f>
        <v>0</v>
      </c>
      <c r="R62" s="215"/>
      <c r="S62" s="215" t="s">
        <v>141</v>
      </c>
      <c r="T62" s="215" t="s">
        <v>141</v>
      </c>
      <c r="U62" s="215">
        <v>0.05</v>
      </c>
      <c r="V62" s="215">
        <f>ROUND(E62*U62,2)</f>
        <v>0.73</v>
      </c>
      <c r="W62" s="215"/>
      <c r="X62" s="215" t="s">
        <v>153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154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3"/>
      <c r="B63" s="214"/>
      <c r="C63" s="242" t="s">
        <v>229</v>
      </c>
      <c r="D63" s="240"/>
      <c r="E63" s="241">
        <v>14.5</v>
      </c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15"/>
      <c r="Y63" s="210"/>
      <c r="Z63" s="210"/>
      <c r="AA63" s="210"/>
      <c r="AB63" s="210"/>
      <c r="AC63" s="210"/>
      <c r="AD63" s="210"/>
      <c r="AE63" s="210"/>
      <c r="AF63" s="210"/>
      <c r="AG63" s="210" t="s">
        <v>156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29">
        <v>29</v>
      </c>
      <c r="B64" s="230" t="s">
        <v>230</v>
      </c>
      <c r="C64" s="236" t="s">
        <v>231</v>
      </c>
      <c r="D64" s="231" t="s">
        <v>232</v>
      </c>
      <c r="E64" s="232">
        <v>1</v>
      </c>
      <c r="F64" s="233">
        <v>213</v>
      </c>
      <c r="G64" s="234">
        <f>ROUND(E64*F64,2)</f>
        <v>213</v>
      </c>
      <c r="H64" s="215">
        <v>0</v>
      </c>
      <c r="I64" s="215">
        <f>ROUND(E64*H64,2)</f>
        <v>0</v>
      </c>
      <c r="J64" s="215">
        <v>213</v>
      </c>
      <c r="K64" s="215">
        <f>ROUND(E64*J64,2)</f>
        <v>213</v>
      </c>
      <c r="L64" s="215">
        <v>15</v>
      </c>
      <c r="M64" s="215">
        <f>G64*(1+L64/100)</f>
        <v>244.95</v>
      </c>
      <c r="N64" s="215">
        <v>0</v>
      </c>
      <c r="O64" s="215">
        <f>ROUND(E64*N64,2)</f>
        <v>0</v>
      </c>
      <c r="P64" s="215">
        <v>0</v>
      </c>
      <c r="Q64" s="215">
        <f>ROUND(E64*P64,2)</f>
        <v>0</v>
      </c>
      <c r="R64" s="215"/>
      <c r="S64" s="215" t="s">
        <v>141</v>
      </c>
      <c r="T64" s="215" t="s">
        <v>141</v>
      </c>
      <c r="U64" s="215">
        <v>0.52</v>
      </c>
      <c r="V64" s="215">
        <f>ROUND(E64*U64,2)</f>
        <v>0.52</v>
      </c>
      <c r="W64" s="215"/>
      <c r="X64" s="215" t="s">
        <v>153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154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29">
        <v>30</v>
      </c>
      <c r="B65" s="230" t="s">
        <v>233</v>
      </c>
      <c r="C65" s="236" t="s">
        <v>234</v>
      </c>
      <c r="D65" s="231" t="s">
        <v>232</v>
      </c>
      <c r="E65" s="232">
        <v>1</v>
      </c>
      <c r="F65" s="233">
        <v>284</v>
      </c>
      <c r="G65" s="234">
        <f>ROUND(E65*F65,2)</f>
        <v>284</v>
      </c>
      <c r="H65" s="215">
        <v>5.52</v>
      </c>
      <c r="I65" s="215">
        <f>ROUND(E65*H65,2)</f>
        <v>5.52</v>
      </c>
      <c r="J65" s="215">
        <v>278.48</v>
      </c>
      <c r="K65" s="215">
        <f>ROUND(E65*J65,2)</f>
        <v>278.48</v>
      </c>
      <c r="L65" s="215">
        <v>15</v>
      </c>
      <c r="M65" s="215">
        <f>G65*(1+L65/100)</f>
        <v>326.59999999999997</v>
      </c>
      <c r="N65" s="215">
        <v>4.6800000000000001E-3</v>
      </c>
      <c r="O65" s="215">
        <f>ROUND(E65*N65,2)</f>
        <v>0</v>
      </c>
      <c r="P65" s="215">
        <v>0</v>
      </c>
      <c r="Q65" s="215">
        <f>ROUND(E65*P65,2)</f>
        <v>0</v>
      </c>
      <c r="R65" s="215"/>
      <c r="S65" s="215" t="s">
        <v>141</v>
      </c>
      <c r="T65" s="215" t="s">
        <v>141</v>
      </c>
      <c r="U65" s="215">
        <v>0.68</v>
      </c>
      <c r="V65" s="215">
        <f>ROUND(E65*U65,2)</f>
        <v>0.68</v>
      </c>
      <c r="W65" s="215"/>
      <c r="X65" s="215" t="s">
        <v>153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154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23">
        <v>31</v>
      </c>
      <c r="B66" s="224" t="s">
        <v>235</v>
      </c>
      <c r="C66" s="237" t="s">
        <v>236</v>
      </c>
      <c r="D66" s="225" t="s">
        <v>170</v>
      </c>
      <c r="E66" s="226">
        <v>15.225</v>
      </c>
      <c r="F66" s="227">
        <v>86.4</v>
      </c>
      <c r="G66" s="228">
        <f>ROUND(E66*F66,2)</f>
        <v>1315.44</v>
      </c>
      <c r="H66" s="215">
        <v>86.4</v>
      </c>
      <c r="I66" s="215">
        <f>ROUND(E66*H66,2)</f>
        <v>1315.44</v>
      </c>
      <c r="J66" s="215">
        <v>0</v>
      </c>
      <c r="K66" s="215">
        <f>ROUND(E66*J66,2)</f>
        <v>0</v>
      </c>
      <c r="L66" s="215">
        <v>15</v>
      </c>
      <c r="M66" s="215">
        <f>G66*(1+L66/100)</f>
        <v>1512.7559999999999</v>
      </c>
      <c r="N66" s="215">
        <v>5.9999999999999995E-4</v>
      </c>
      <c r="O66" s="215">
        <f>ROUND(E66*N66,2)</f>
        <v>0.01</v>
      </c>
      <c r="P66" s="215">
        <v>0</v>
      </c>
      <c r="Q66" s="215">
        <f>ROUND(E66*P66,2)</f>
        <v>0</v>
      </c>
      <c r="R66" s="215" t="s">
        <v>183</v>
      </c>
      <c r="S66" s="215" t="s">
        <v>141</v>
      </c>
      <c r="T66" s="215" t="s">
        <v>141</v>
      </c>
      <c r="U66" s="215">
        <v>0</v>
      </c>
      <c r="V66" s="215">
        <f>ROUND(E66*U66,2)</f>
        <v>0</v>
      </c>
      <c r="W66" s="215"/>
      <c r="X66" s="215" t="s">
        <v>184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185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3"/>
      <c r="B67" s="214"/>
      <c r="C67" s="242" t="s">
        <v>237</v>
      </c>
      <c r="D67" s="240"/>
      <c r="E67" s="241">
        <v>15.225</v>
      </c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15"/>
      <c r="Y67" s="210"/>
      <c r="Z67" s="210"/>
      <c r="AA67" s="210"/>
      <c r="AB67" s="210"/>
      <c r="AC67" s="210"/>
      <c r="AD67" s="210"/>
      <c r="AE67" s="210"/>
      <c r="AF67" s="210"/>
      <c r="AG67" s="210" t="s">
        <v>156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29">
        <v>32</v>
      </c>
      <c r="B68" s="230" t="s">
        <v>238</v>
      </c>
      <c r="C68" s="236" t="s">
        <v>239</v>
      </c>
      <c r="D68" s="231" t="s">
        <v>232</v>
      </c>
      <c r="E68" s="232">
        <v>1</v>
      </c>
      <c r="F68" s="233">
        <v>895</v>
      </c>
      <c r="G68" s="234">
        <f>ROUND(E68*F68,2)</f>
        <v>895</v>
      </c>
      <c r="H68" s="215">
        <v>895</v>
      </c>
      <c r="I68" s="215">
        <f>ROUND(E68*H68,2)</f>
        <v>895</v>
      </c>
      <c r="J68" s="215">
        <v>0</v>
      </c>
      <c r="K68" s="215">
        <f>ROUND(E68*J68,2)</f>
        <v>0</v>
      </c>
      <c r="L68" s="215">
        <v>15</v>
      </c>
      <c r="M68" s="215">
        <f>G68*(1+L68/100)</f>
        <v>1029.25</v>
      </c>
      <c r="N68" s="215">
        <v>3.0000000000000001E-3</v>
      </c>
      <c r="O68" s="215">
        <f>ROUND(E68*N68,2)</f>
        <v>0</v>
      </c>
      <c r="P68" s="215">
        <v>0</v>
      </c>
      <c r="Q68" s="215">
        <f>ROUND(E68*P68,2)</f>
        <v>0</v>
      </c>
      <c r="R68" s="215" t="s">
        <v>183</v>
      </c>
      <c r="S68" s="215" t="s">
        <v>141</v>
      </c>
      <c r="T68" s="215" t="s">
        <v>141</v>
      </c>
      <c r="U68" s="215">
        <v>0</v>
      </c>
      <c r="V68" s="215">
        <f>ROUND(E68*U68,2)</f>
        <v>0</v>
      </c>
      <c r="W68" s="215"/>
      <c r="X68" s="215" t="s">
        <v>184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185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29">
        <v>33</v>
      </c>
      <c r="B69" s="230" t="s">
        <v>240</v>
      </c>
      <c r="C69" s="236" t="s">
        <v>241</v>
      </c>
      <c r="D69" s="231" t="s">
        <v>232</v>
      </c>
      <c r="E69" s="232">
        <v>1</v>
      </c>
      <c r="F69" s="233">
        <v>902</v>
      </c>
      <c r="G69" s="234">
        <f>ROUND(E69*F69,2)</f>
        <v>902</v>
      </c>
      <c r="H69" s="215">
        <v>902</v>
      </c>
      <c r="I69" s="215">
        <f>ROUND(E69*H69,2)</f>
        <v>902</v>
      </c>
      <c r="J69" s="215">
        <v>0</v>
      </c>
      <c r="K69" s="215">
        <f>ROUND(E69*J69,2)</f>
        <v>0</v>
      </c>
      <c r="L69" s="215">
        <v>15</v>
      </c>
      <c r="M69" s="215">
        <f>G69*(1+L69/100)</f>
        <v>1037.3</v>
      </c>
      <c r="N69" s="215">
        <v>8.2199999999999999E-3</v>
      </c>
      <c r="O69" s="215">
        <f>ROUND(E69*N69,2)</f>
        <v>0.01</v>
      </c>
      <c r="P69" s="215">
        <v>0</v>
      </c>
      <c r="Q69" s="215">
        <f>ROUND(E69*P69,2)</f>
        <v>0</v>
      </c>
      <c r="R69" s="215" t="s">
        <v>183</v>
      </c>
      <c r="S69" s="215" t="s">
        <v>141</v>
      </c>
      <c r="T69" s="215" t="s">
        <v>141</v>
      </c>
      <c r="U69" s="215">
        <v>0</v>
      </c>
      <c r="V69" s="215">
        <f>ROUND(E69*U69,2)</f>
        <v>0</v>
      </c>
      <c r="W69" s="215"/>
      <c r="X69" s="215" t="s">
        <v>184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185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29">
        <v>34</v>
      </c>
      <c r="B70" s="230" t="s">
        <v>242</v>
      </c>
      <c r="C70" s="236" t="s">
        <v>243</v>
      </c>
      <c r="D70" s="231" t="s">
        <v>232</v>
      </c>
      <c r="E70" s="232">
        <v>1</v>
      </c>
      <c r="F70" s="233">
        <v>587</v>
      </c>
      <c r="G70" s="234">
        <f>ROUND(E70*F70,2)</f>
        <v>587</v>
      </c>
      <c r="H70" s="215">
        <v>587</v>
      </c>
      <c r="I70" s="215">
        <f>ROUND(E70*H70,2)</f>
        <v>587</v>
      </c>
      <c r="J70" s="215">
        <v>0</v>
      </c>
      <c r="K70" s="215">
        <f>ROUND(E70*J70,2)</f>
        <v>0</v>
      </c>
      <c r="L70" s="215">
        <v>15</v>
      </c>
      <c r="M70" s="215">
        <f>G70*(1+L70/100)</f>
        <v>675.05</v>
      </c>
      <c r="N70" s="215">
        <v>8.5000000000000006E-3</v>
      </c>
      <c r="O70" s="215">
        <f>ROUND(E70*N70,2)</f>
        <v>0.01</v>
      </c>
      <c r="P70" s="215">
        <v>0</v>
      </c>
      <c r="Q70" s="215">
        <f>ROUND(E70*P70,2)</f>
        <v>0</v>
      </c>
      <c r="R70" s="215" t="s">
        <v>183</v>
      </c>
      <c r="S70" s="215" t="s">
        <v>141</v>
      </c>
      <c r="T70" s="215" t="s">
        <v>141</v>
      </c>
      <c r="U70" s="215">
        <v>0</v>
      </c>
      <c r="V70" s="215">
        <f>ROUND(E70*U70,2)</f>
        <v>0</v>
      </c>
      <c r="W70" s="215"/>
      <c r="X70" s="215" t="s">
        <v>184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185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23">
        <v>35</v>
      </c>
      <c r="B71" s="224" t="s">
        <v>244</v>
      </c>
      <c r="C71" s="237" t="s">
        <v>245</v>
      </c>
      <c r="D71" s="225" t="s">
        <v>246</v>
      </c>
      <c r="E71" s="226">
        <v>13.167</v>
      </c>
      <c r="F71" s="227">
        <v>375</v>
      </c>
      <c r="G71" s="228">
        <f>ROUND(E71*F71,2)</f>
        <v>4937.63</v>
      </c>
      <c r="H71" s="215">
        <v>375</v>
      </c>
      <c r="I71" s="215">
        <f>ROUND(E71*H71,2)</f>
        <v>4937.63</v>
      </c>
      <c r="J71" s="215">
        <v>0</v>
      </c>
      <c r="K71" s="215">
        <f>ROUND(E71*J71,2)</f>
        <v>0</v>
      </c>
      <c r="L71" s="215">
        <v>15</v>
      </c>
      <c r="M71" s="215">
        <f>G71*(1+L71/100)</f>
        <v>5678.2744999999995</v>
      </c>
      <c r="N71" s="215">
        <v>1</v>
      </c>
      <c r="O71" s="215">
        <f>ROUND(E71*N71,2)</f>
        <v>13.17</v>
      </c>
      <c r="P71" s="215">
        <v>0</v>
      </c>
      <c r="Q71" s="215">
        <f>ROUND(E71*P71,2)</f>
        <v>0</v>
      </c>
      <c r="R71" s="215" t="s">
        <v>183</v>
      </c>
      <c r="S71" s="215" t="s">
        <v>141</v>
      </c>
      <c r="T71" s="215" t="s">
        <v>141</v>
      </c>
      <c r="U71" s="215">
        <v>0</v>
      </c>
      <c r="V71" s="215">
        <f>ROUND(E71*U71,2)</f>
        <v>0</v>
      </c>
      <c r="W71" s="215"/>
      <c r="X71" s="215" t="s">
        <v>184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185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3"/>
      <c r="B72" s="214"/>
      <c r="C72" s="242" t="s">
        <v>247</v>
      </c>
      <c r="D72" s="240"/>
      <c r="E72" s="241">
        <v>13.167</v>
      </c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15"/>
      <c r="Y72" s="210"/>
      <c r="Z72" s="210"/>
      <c r="AA72" s="210"/>
      <c r="AB72" s="210"/>
      <c r="AC72" s="210"/>
      <c r="AD72" s="210"/>
      <c r="AE72" s="210"/>
      <c r="AF72" s="210"/>
      <c r="AG72" s="210" t="s">
        <v>156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23">
        <v>36</v>
      </c>
      <c r="B73" s="224" t="s">
        <v>248</v>
      </c>
      <c r="C73" s="237" t="s">
        <v>249</v>
      </c>
      <c r="D73" s="225" t="s">
        <v>152</v>
      </c>
      <c r="E73" s="226">
        <v>24.36</v>
      </c>
      <c r="F73" s="227">
        <v>39.200000000000003</v>
      </c>
      <c r="G73" s="228">
        <f>ROUND(E73*F73,2)</f>
        <v>954.91</v>
      </c>
      <c r="H73" s="215">
        <v>39.200000000000003</v>
      </c>
      <c r="I73" s="215">
        <f>ROUND(E73*H73,2)</f>
        <v>954.91</v>
      </c>
      <c r="J73" s="215">
        <v>0</v>
      </c>
      <c r="K73" s="215">
        <f>ROUND(E73*J73,2)</f>
        <v>0</v>
      </c>
      <c r="L73" s="215">
        <v>15</v>
      </c>
      <c r="M73" s="215">
        <f>G73*(1+L73/100)</f>
        <v>1098.1464999999998</v>
      </c>
      <c r="N73" s="215">
        <v>2.9999999999999997E-4</v>
      </c>
      <c r="O73" s="215">
        <f>ROUND(E73*N73,2)</f>
        <v>0.01</v>
      </c>
      <c r="P73" s="215">
        <v>0</v>
      </c>
      <c r="Q73" s="215">
        <f>ROUND(E73*P73,2)</f>
        <v>0</v>
      </c>
      <c r="R73" s="215" t="s">
        <v>183</v>
      </c>
      <c r="S73" s="215" t="s">
        <v>141</v>
      </c>
      <c r="T73" s="215" t="s">
        <v>141</v>
      </c>
      <c r="U73" s="215">
        <v>0</v>
      </c>
      <c r="V73" s="215">
        <f>ROUND(E73*U73,2)</f>
        <v>0</v>
      </c>
      <c r="W73" s="215"/>
      <c r="X73" s="215" t="s">
        <v>184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185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3"/>
      <c r="B74" s="214"/>
      <c r="C74" s="242" t="s">
        <v>250</v>
      </c>
      <c r="D74" s="240"/>
      <c r="E74" s="241">
        <v>24.36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15"/>
      <c r="Y74" s="210"/>
      <c r="Z74" s="210"/>
      <c r="AA74" s="210"/>
      <c r="AB74" s="210"/>
      <c r="AC74" s="210"/>
      <c r="AD74" s="210"/>
      <c r="AE74" s="210"/>
      <c r="AF74" s="210"/>
      <c r="AG74" s="210" t="s">
        <v>156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x14ac:dyDescent="0.2">
      <c r="A75" s="217" t="s">
        <v>136</v>
      </c>
      <c r="B75" s="218" t="s">
        <v>77</v>
      </c>
      <c r="C75" s="235" t="s">
        <v>78</v>
      </c>
      <c r="D75" s="219"/>
      <c r="E75" s="220"/>
      <c r="F75" s="221"/>
      <c r="G75" s="222">
        <f>SUMIF(AG76:AG77,"&lt;&gt;NOR",G76:G77)</f>
        <v>2197.5</v>
      </c>
      <c r="H75" s="216"/>
      <c r="I75" s="216">
        <f>SUM(I76:I77)</f>
        <v>633.89</v>
      </c>
      <c r="J75" s="216"/>
      <c r="K75" s="216">
        <f>SUM(K76:K77)</f>
        <v>1563.61</v>
      </c>
      <c r="L75" s="216"/>
      <c r="M75" s="216">
        <f>SUM(M76:M77)</f>
        <v>2527.125</v>
      </c>
      <c r="N75" s="216"/>
      <c r="O75" s="216">
        <f>SUM(O76:O77)</f>
        <v>0.04</v>
      </c>
      <c r="P75" s="216"/>
      <c r="Q75" s="216">
        <f>SUM(Q76:Q77)</f>
        <v>0</v>
      </c>
      <c r="R75" s="216"/>
      <c r="S75" s="216"/>
      <c r="T75" s="216"/>
      <c r="U75" s="216"/>
      <c r="V75" s="216">
        <f>SUM(V76:V77)</f>
        <v>3.82</v>
      </c>
      <c r="W75" s="216"/>
      <c r="X75" s="216"/>
      <c r="AG75" t="s">
        <v>137</v>
      </c>
    </row>
    <row r="76" spans="1:60" ht="22.5" outlineLevel="1" x14ac:dyDescent="0.2">
      <c r="A76" s="223">
        <v>37</v>
      </c>
      <c r="B76" s="224" t="s">
        <v>251</v>
      </c>
      <c r="C76" s="237" t="s">
        <v>252</v>
      </c>
      <c r="D76" s="225" t="s">
        <v>152</v>
      </c>
      <c r="E76" s="226">
        <v>14.40985</v>
      </c>
      <c r="F76" s="227">
        <v>152.5</v>
      </c>
      <c r="G76" s="228">
        <f>ROUND(E76*F76,2)</f>
        <v>2197.5</v>
      </c>
      <c r="H76" s="215">
        <v>43.99</v>
      </c>
      <c r="I76" s="215">
        <f>ROUND(E76*H76,2)</f>
        <v>633.89</v>
      </c>
      <c r="J76" s="215">
        <v>108.51</v>
      </c>
      <c r="K76" s="215">
        <f>ROUND(E76*J76,2)</f>
        <v>1563.61</v>
      </c>
      <c r="L76" s="215">
        <v>15</v>
      </c>
      <c r="M76" s="215">
        <f>G76*(1+L76/100)</f>
        <v>2527.125</v>
      </c>
      <c r="N76" s="215">
        <v>3.0599999999999998E-3</v>
      </c>
      <c r="O76" s="215">
        <f>ROUND(E76*N76,2)</f>
        <v>0.04</v>
      </c>
      <c r="P76" s="215">
        <v>0</v>
      </c>
      <c r="Q76" s="215">
        <f>ROUND(E76*P76,2)</f>
        <v>0</v>
      </c>
      <c r="R76" s="215"/>
      <c r="S76" s="215" t="s">
        <v>141</v>
      </c>
      <c r="T76" s="215" t="s">
        <v>141</v>
      </c>
      <c r="U76" s="215">
        <v>0.26500000000000001</v>
      </c>
      <c r="V76" s="215">
        <f>ROUND(E76*U76,2)</f>
        <v>3.82</v>
      </c>
      <c r="W76" s="215"/>
      <c r="X76" s="215" t="s">
        <v>153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162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3"/>
      <c r="B77" s="214"/>
      <c r="C77" s="242" t="s">
        <v>253</v>
      </c>
      <c r="D77" s="240"/>
      <c r="E77" s="241">
        <v>14.40985</v>
      </c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15"/>
      <c r="Y77" s="210"/>
      <c r="Z77" s="210"/>
      <c r="AA77" s="210"/>
      <c r="AB77" s="210"/>
      <c r="AC77" s="210"/>
      <c r="AD77" s="210"/>
      <c r="AE77" s="210"/>
      <c r="AF77" s="210"/>
      <c r="AG77" s="210" t="s">
        <v>156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x14ac:dyDescent="0.2">
      <c r="A78" s="217" t="s">
        <v>136</v>
      </c>
      <c r="B78" s="218" t="s">
        <v>79</v>
      </c>
      <c r="C78" s="235" t="s">
        <v>80</v>
      </c>
      <c r="D78" s="219"/>
      <c r="E78" s="220"/>
      <c r="F78" s="221"/>
      <c r="G78" s="222">
        <f>SUMIF(AG79:AG80,"&lt;&gt;NOR",G79:G80)</f>
        <v>5254.5</v>
      </c>
      <c r="H78" s="216"/>
      <c r="I78" s="216">
        <f>SUM(I79:I80)</f>
        <v>0</v>
      </c>
      <c r="J78" s="216"/>
      <c r="K78" s="216">
        <f>SUM(K79:K80)</f>
        <v>5254.5</v>
      </c>
      <c r="L78" s="216"/>
      <c r="M78" s="216">
        <f>SUM(M79:M80)</f>
        <v>6042.6749999999993</v>
      </c>
      <c r="N78" s="216"/>
      <c r="O78" s="216">
        <f>SUM(O79:O80)</f>
        <v>0</v>
      </c>
      <c r="P78" s="216"/>
      <c r="Q78" s="216">
        <f>SUM(Q79:Q80)</f>
        <v>3.36</v>
      </c>
      <c r="R78" s="216"/>
      <c r="S78" s="216"/>
      <c r="T78" s="216"/>
      <c r="U78" s="216"/>
      <c r="V78" s="216">
        <f>SUM(V79:V80)</f>
        <v>18.97</v>
      </c>
      <c r="W78" s="216"/>
      <c r="X78" s="216"/>
      <c r="AG78" t="s">
        <v>137</v>
      </c>
    </row>
    <row r="79" spans="1:60" outlineLevel="1" x14ac:dyDescent="0.2">
      <c r="A79" s="223">
        <v>38</v>
      </c>
      <c r="B79" s="224" t="s">
        <v>254</v>
      </c>
      <c r="C79" s="237" t="s">
        <v>255</v>
      </c>
      <c r="D79" s="225" t="s">
        <v>152</v>
      </c>
      <c r="E79" s="226">
        <v>72.979200000000006</v>
      </c>
      <c r="F79" s="227">
        <v>72</v>
      </c>
      <c r="G79" s="228">
        <f>ROUND(E79*F79,2)</f>
        <v>5254.5</v>
      </c>
      <c r="H79" s="215">
        <v>0</v>
      </c>
      <c r="I79" s="215">
        <f>ROUND(E79*H79,2)</f>
        <v>0</v>
      </c>
      <c r="J79" s="215">
        <v>72</v>
      </c>
      <c r="K79" s="215">
        <f>ROUND(E79*J79,2)</f>
        <v>5254.5</v>
      </c>
      <c r="L79" s="215">
        <v>15</v>
      </c>
      <c r="M79" s="215">
        <f>G79*(1+L79/100)</f>
        <v>6042.6749999999993</v>
      </c>
      <c r="N79" s="215">
        <v>0</v>
      </c>
      <c r="O79" s="215">
        <f>ROUND(E79*N79,2)</f>
        <v>0</v>
      </c>
      <c r="P79" s="215">
        <v>4.5999999999999999E-2</v>
      </c>
      <c r="Q79" s="215">
        <f>ROUND(E79*P79,2)</f>
        <v>3.36</v>
      </c>
      <c r="R79" s="215"/>
      <c r="S79" s="215" t="s">
        <v>147</v>
      </c>
      <c r="T79" s="215" t="s">
        <v>142</v>
      </c>
      <c r="U79" s="215">
        <v>0.26</v>
      </c>
      <c r="V79" s="215">
        <f>ROUND(E79*U79,2)</f>
        <v>18.97</v>
      </c>
      <c r="W79" s="215"/>
      <c r="X79" s="215" t="s">
        <v>153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162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ht="22.5" outlineLevel="1" x14ac:dyDescent="0.2">
      <c r="A80" s="213"/>
      <c r="B80" s="214"/>
      <c r="C80" s="242" t="s">
        <v>192</v>
      </c>
      <c r="D80" s="240"/>
      <c r="E80" s="241">
        <v>72.979200000000006</v>
      </c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15"/>
      <c r="Y80" s="210"/>
      <c r="Z80" s="210"/>
      <c r="AA80" s="210"/>
      <c r="AB80" s="210"/>
      <c r="AC80" s="210"/>
      <c r="AD80" s="210"/>
      <c r="AE80" s="210"/>
      <c r="AF80" s="210"/>
      <c r="AG80" s="210" t="s">
        <v>156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x14ac:dyDescent="0.2">
      <c r="A81" s="217" t="s">
        <v>136</v>
      </c>
      <c r="B81" s="218" t="s">
        <v>81</v>
      </c>
      <c r="C81" s="235" t="s">
        <v>82</v>
      </c>
      <c r="D81" s="219"/>
      <c r="E81" s="220"/>
      <c r="F81" s="221"/>
      <c r="G81" s="222">
        <f>SUMIF(AG82:AG82,"&lt;&gt;NOR",G82:G82)</f>
        <v>4913.51</v>
      </c>
      <c r="H81" s="216"/>
      <c r="I81" s="216">
        <f>SUM(I82:I82)</f>
        <v>0</v>
      </c>
      <c r="J81" s="216"/>
      <c r="K81" s="216">
        <f>SUM(K82:K82)</f>
        <v>4913.51</v>
      </c>
      <c r="L81" s="216"/>
      <c r="M81" s="216">
        <f>SUM(M82:M82)</f>
        <v>5650.5365000000002</v>
      </c>
      <c r="N81" s="216"/>
      <c r="O81" s="216">
        <f>SUM(O82:O82)</f>
        <v>0</v>
      </c>
      <c r="P81" s="216"/>
      <c r="Q81" s="216">
        <f>SUM(Q82:Q82)</f>
        <v>0</v>
      </c>
      <c r="R81" s="216"/>
      <c r="S81" s="216"/>
      <c r="T81" s="216"/>
      <c r="U81" s="216"/>
      <c r="V81" s="216">
        <f>SUM(V82:V82)</f>
        <v>65.47</v>
      </c>
      <c r="W81" s="216"/>
      <c r="X81" s="216"/>
      <c r="AG81" t="s">
        <v>137</v>
      </c>
    </row>
    <row r="82" spans="1:60" outlineLevel="1" x14ac:dyDescent="0.2">
      <c r="A82" s="229">
        <v>39</v>
      </c>
      <c r="B82" s="230" t="s">
        <v>256</v>
      </c>
      <c r="C82" s="236" t="s">
        <v>257</v>
      </c>
      <c r="D82" s="231" t="s">
        <v>246</v>
      </c>
      <c r="E82" s="232">
        <v>34.602209999999999</v>
      </c>
      <c r="F82" s="233">
        <v>142</v>
      </c>
      <c r="G82" s="234">
        <f>ROUND(E82*F82,2)</f>
        <v>4913.51</v>
      </c>
      <c r="H82" s="215">
        <v>0</v>
      </c>
      <c r="I82" s="215">
        <f>ROUND(E82*H82,2)</f>
        <v>0</v>
      </c>
      <c r="J82" s="215">
        <v>142</v>
      </c>
      <c r="K82" s="215">
        <f>ROUND(E82*J82,2)</f>
        <v>4913.51</v>
      </c>
      <c r="L82" s="215">
        <v>15</v>
      </c>
      <c r="M82" s="215">
        <f>G82*(1+L82/100)</f>
        <v>5650.5365000000002</v>
      </c>
      <c r="N82" s="215">
        <v>0</v>
      </c>
      <c r="O82" s="215">
        <f>ROUND(E82*N82,2)</f>
        <v>0</v>
      </c>
      <c r="P82" s="215">
        <v>0</v>
      </c>
      <c r="Q82" s="215">
        <f>ROUND(E82*P82,2)</f>
        <v>0</v>
      </c>
      <c r="R82" s="215"/>
      <c r="S82" s="215" t="s">
        <v>141</v>
      </c>
      <c r="T82" s="215" t="s">
        <v>142</v>
      </c>
      <c r="U82" s="215">
        <v>1.8919999999999999</v>
      </c>
      <c r="V82" s="215">
        <f>ROUND(E82*U82,2)</f>
        <v>65.47</v>
      </c>
      <c r="W82" s="215"/>
      <c r="X82" s="215" t="s">
        <v>258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259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x14ac:dyDescent="0.2">
      <c r="A83" s="217" t="s">
        <v>136</v>
      </c>
      <c r="B83" s="218" t="s">
        <v>83</v>
      </c>
      <c r="C83" s="235" t="s">
        <v>84</v>
      </c>
      <c r="D83" s="219"/>
      <c r="E83" s="220"/>
      <c r="F83" s="221"/>
      <c r="G83" s="222">
        <f>SUMIF(AG84:AG88,"&lt;&gt;NOR",G84:G88)</f>
        <v>3606.94</v>
      </c>
      <c r="H83" s="216"/>
      <c r="I83" s="216">
        <f>SUM(I84:I88)</f>
        <v>1416.8200000000002</v>
      </c>
      <c r="J83" s="216"/>
      <c r="K83" s="216">
        <f>SUM(K84:K88)</f>
        <v>2190.12</v>
      </c>
      <c r="L83" s="216"/>
      <c r="M83" s="216">
        <f>SUM(M84:M88)</f>
        <v>4147.9809999999989</v>
      </c>
      <c r="N83" s="216"/>
      <c r="O83" s="216">
        <f>SUM(O84:O88)</f>
        <v>0.01</v>
      </c>
      <c r="P83" s="216"/>
      <c r="Q83" s="216">
        <f>SUM(Q84:Q88)</f>
        <v>0</v>
      </c>
      <c r="R83" s="216"/>
      <c r="S83" s="216"/>
      <c r="T83" s="216"/>
      <c r="U83" s="216"/>
      <c r="V83" s="216">
        <f>SUM(V84:V88)</f>
        <v>4.5</v>
      </c>
      <c r="W83" s="216"/>
      <c r="X83" s="216"/>
      <c r="AG83" t="s">
        <v>137</v>
      </c>
    </row>
    <row r="84" spans="1:60" outlineLevel="1" x14ac:dyDescent="0.2">
      <c r="A84" s="223">
        <v>40</v>
      </c>
      <c r="B84" s="224" t="s">
        <v>260</v>
      </c>
      <c r="C84" s="237" t="s">
        <v>261</v>
      </c>
      <c r="D84" s="225" t="s">
        <v>152</v>
      </c>
      <c r="E84" s="226">
        <v>13.2</v>
      </c>
      <c r="F84" s="227">
        <v>214.5</v>
      </c>
      <c r="G84" s="228">
        <f>ROUND(E84*F84,2)</f>
        <v>2831.4</v>
      </c>
      <c r="H84" s="215">
        <v>49.26</v>
      </c>
      <c r="I84" s="215">
        <f>ROUND(E84*H84,2)</f>
        <v>650.23</v>
      </c>
      <c r="J84" s="215">
        <v>165.24</v>
      </c>
      <c r="K84" s="215">
        <f>ROUND(E84*J84,2)</f>
        <v>2181.17</v>
      </c>
      <c r="L84" s="215">
        <v>15</v>
      </c>
      <c r="M84" s="215">
        <f>G84*(1+L84/100)</f>
        <v>3256.1099999999997</v>
      </c>
      <c r="N84" s="215">
        <v>8.0000000000000007E-5</v>
      </c>
      <c r="O84" s="215">
        <f>ROUND(E84*N84,2)</f>
        <v>0</v>
      </c>
      <c r="P84" s="215">
        <v>0</v>
      </c>
      <c r="Q84" s="215">
        <f>ROUND(E84*P84,2)</f>
        <v>0</v>
      </c>
      <c r="R84" s="215"/>
      <c r="S84" s="215" t="s">
        <v>141</v>
      </c>
      <c r="T84" s="215" t="s">
        <v>141</v>
      </c>
      <c r="U84" s="215">
        <v>0.34</v>
      </c>
      <c r="V84" s="215">
        <f>ROUND(E84*U84,2)</f>
        <v>4.49</v>
      </c>
      <c r="W84" s="215"/>
      <c r="X84" s="215" t="s">
        <v>153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154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3"/>
      <c r="B85" s="214"/>
      <c r="C85" s="242" t="s">
        <v>262</v>
      </c>
      <c r="D85" s="240"/>
      <c r="E85" s="241">
        <v>13.2</v>
      </c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0"/>
      <c r="Z85" s="210"/>
      <c r="AA85" s="210"/>
      <c r="AB85" s="210"/>
      <c r="AC85" s="210"/>
      <c r="AD85" s="210"/>
      <c r="AE85" s="210"/>
      <c r="AF85" s="210"/>
      <c r="AG85" s="210" t="s">
        <v>156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23">
        <v>41</v>
      </c>
      <c r="B86" s="224" t="s">
        <v>263</v>
      </c>
      <c r="C86" s="237" t="s">
        <v>264</v>
      </c>
      <c r="D86" s="225" t="s">
        <v>152</v>
      </c>
      <c r="E86" s="226">
        <v>15.18</v>
      </c>
      <c r="F86" s="227">
        <v>50.5</v>
      </c>
      <c r="G86" s="228">
        <f>ROUND(E86*F86,2)</f>
        <v>766.59</v>
      </c>
      <c r="H86" s="215">
        <v>50.5</v>
      </c>
      <c r="I86" s="215">
        <f>ROUND(E86*H86,2)</f>
        <v>766.59</v>
      </c>
      <c r="J86" s="215">
        <v>0</v>
      </c>
      <c r="K86" s="215">
        <f>ROUND(E86*J86,2)</f>
        <v>0</v>
      </c>
      <c r="L86" s="215">
        <v>15</v>
      </c>
      <c r="M86" s="215">
        <f>G86*(1+L86/100)</f>
        <v>881.57849999999996</v>
      </c>
      <c r="N86" s="215">
        <v>5.5000000000000003E-4</v>
      </c>
      <c r="O86" s="215">
        <f>ROUND(E86*N86,2)</f>
        <v>0.01</v>
      </c>
      <c r="P86" s="215">
        <v>0</v>
      </c>
      <c r="Q86" s="215">
        <f>ROUND(E86*P86,2)</f>
        <v>0</v>
      </c>
      <c r="R86" s="215" t="s">
        <v>183</v>
      </c>
      <c r="S86" s="215" t="s">
        <v>141</v>
      </c>
      <c r="T86" s="215" t="s">
        <v>141</v>
      </c>
      <c r="U86" s="215">
        <v>0</v>
      </c>
      <c r="V86" s="215">
        <f>ROUND(E86*U86,2)</f>
        <v>0</v>
      </c>
      <c r="W86" s="215"/>
      <c r="X86" s="215" t="s">
        <v>184</v>
      </c>
      <c r="Y86" s="210"/>
      <c r="Z86" s="210"/>
      <c r="AA86" s="210"/>
      <c r="AB86" s="210"/>
      <c r="AC86" s="210"/>
      <c r="AD86" s="210"/>
      <c r="AE86" s="210"/>
      <c r="AF86" s="210"/>
      <c r="AG86" s="210" t="s">
        <v>185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3"/>
      <c r="B87" s="214"/>
      <c r="C87" s="242" t="s">
        <v>265</v>
      </c>
      <c r="D87" s="240"/>
      <c r="E87" s="241">
        <v>15.18</v>
      </c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15"/>
      <c r="Y87" s="210"/>
      <c r="Z87" s="210"/>
      <c r="AA87" s="210"/>
      <c r="AB87" s="210"/>
      <c r="AC87" s="210"/>
      <c r="AD87" s="210"/>
      <c r="AE87" s="210"/>
      <c r="AF87" s="210"/>
      <c r="AG87" s="210" t="s">
        <v>156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29">
        <v>42</v>
      </c>
      <c r="B88" s="230" t="s">
        <v>266</v>
      </c>
      <c r="C88" s="236" t="s">
        <v>267</v>
      </c>
      <c r="D88" s="231" t="s">
        <v>246</v>
      </c>
      <c r="E88" s="232">
        <v>9.41E-3</v>
      </c>
      <c r="F88" s="233">
        <v>951</v>
      </c>
      <c r="G88" s="234">
        <f>ROUND(E88*F88,2)</f>
        <v>8.9499999999999993</v>
      </c>
      <c r="H88" s="215">
        <v>0</v>
      </c>
      <c r="I88" s="215">
        <f>ROUND(E88*H88,2)</f>
        <v>0</v>
      </c>
      <c r="J88" s="215">
        <v>951</v>
      </c>
      <c r="K88" s="215">
        <f>ROUND(E88*J88,2)</f>
        <v>8.9499999999999993</v>
      </c>
      <c r="L88" s="215">
        <v>15</v>
      </c>
      <c r="M88" s="215">
        <f>G88*(1+L88/100)</f>
        <v>10.292499999999999</v>
      </c>
      <c r="N88" s="215">
        <v>0</v>
      </c>
      <c r="O88" s="215">
        <f>ROUND(E88*N88,2)</f>
        <v>0</v>
      </c>
      <c r="P88" s="215">
        <v>0</v>
      </c>
      <c r="Q88" s="215">
        <f>ROUND(E88*P88,2)</f>
        <v>0</v>
      </c>
      <c r="R88" s="215"/>
      <c r="S88" s="215" t="s">
        <v>141</v>
      </c>
      <c r="T88" s="215" t="s">
        <v>141</v>
      </c>
      <c r="U88" s="215">
        <v>1.5669999999999999</v>
      </c>
      <c r="V88" s="215">
        <f>ROUND(E88*U88,2)</f>
        <v>0.01</v>
      </c>
      <c r="W88" s="215"/>
      <c r="X88" s="215" t="s">
        <v>258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259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x14ac:dyDescent="0.2">
      <c r="A89" s="217" t="s">
        <v>136</v>
      </c>
      <c r="B89" s="218" t="s">
        <v>85</v>
      </c>
      <c r="C89" s="235" t="s">
        <v>86</v>
      </c>
      <c r="D89" s="219"/>
      <c r="E89" s="220"/>
      <c r="F89" s="221"/>
      <c r="G89" s="222">
        <f>SUMIF(AG90:AG95,"&lt;&gt;NOR",G90:G95)</f>
        <v>8292.7999999999993</v>
      </c>
      <c r="H89" s="216"/>
      <c r="I89" s="216">
        <f>SUM(I90:I95)</f>
        <v>3417</v>
      </c>
      <c r="J89" s="216"/>
      <c r="K89" s="216">
        <f>SUM(K90:K95)</f>
        <v>4875.8</v>
      </c>
      <c r="L89" s="216"/>
      <c r="M89" s="216">
        <f>SUM(M90:M95)</f>
        <v>9536.7199999999993</v>
      </c>
      <c r="N89" s="216"/>
      <c r="O89" s="216">
        <f>SUM(O90:O95)</f>
        <v>0</v>
      </c>
      <c r="P89" s="216"/>
      <c r="Q89" s="216">
        <f>SUM(Q90:Q95)</f>
        <v>0</v>
      </c>
      <c r="R89" s="216"/>
      <c r="S89" s="216"/>
      <c r="T89" s="216"/>
      <c r="U89" s="216"/>
      <c r="V89" s="216">
        <f>SUM(V90:V95)</f>
        <v>0</v>
      </c>
      <c r="W89" s="216"/>
      <c r="X89" s="216"/>
      <c r="AG89" t="s">
        <v>137</v>
      </c>
    </row>
    <row r="90" spans="1:60" outlineLevel="1" x14ac:dyDescent="0.2">
      <c r="A90" s="229">
        <v>43</v>
      </c>
      <c r="B90" s="230" t="s">
        <v>268</v>
      </c>
      <c r="C90" s="236" t="s">
        <v>269</v>
      </c>
      <c r="D90" s="231" t="s">
        <v>170</v>
      </c>
      <c r="E90" s="232">
        <v>147</v>
      </c>
      <c r="F90" s="233">
        <v>33</v>
      </c>
      <c r="G90" s="234">
        <f>ROUND(E90*F90,2)</f>
        <v>4851</v>
      </c>
      <c r="H90" s="215">
        <v>0</v>
      </c>
      <c r="I90" s="215">
        <f>ROUND(E90*H90,2)</f>
        <v>0</v>
      </c>
      <c r="J90" s="215">
        <v>33</v>
      </c>
      <c r="K90" s="215">
        <f>ROUND(E90*J90,2)</f>
        <v>4851</v>
      </c>
      <c r="L90" s="215">
        <v>15</v>
      </c>
      <c r="M90" s="215">
        <f>G90*(1+L90/100)</f>
        <v>5578.65</v>
      </c>
      <c r="N90" s="215">
        <v>0</v>
      </c>
      <c r="O90" s="215">
        <f>ROUND(E90*N90,2)</f>
        <v>0</v>
      </c>
      <c r="P90" s="215">
        <v>0</v>
      </c>
      <c r="Q90" s="215">
        <f>ROUND(E90*P90,2)</f>
        <v>0</v>
      </c>
      <c r="R90" s="215"/>
      <c r="S90" s="215" t="s">
        <v>147</v>
      </c>
      <c r="T90" s="215" t="s">
        <v>142</v>
      </c>
      <c r="U90" s="215">
        <v>0</v>
      </c>
      <c r="V90" s="215">
        <f>ROUND(E90*U90,2)</f>
        <v>0</v>
      </c>
      <c r="W90" s="215"/>
      <c r="X90" s="215" t="s">
        <v>153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154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45" outlineLevel="1" x14ac:dyDescent="0.2">
      <c r="A91" s="229">
        <v>44</v>
      </c>
      <c r="B91" s="230" t="s">
        <v>270</v>
      </c>
      <c r="C91" s="236" t="s">
        <v>271</v>
      </c>
      <c r="D91" s="231" t="s">
        <v>170</v>
      </c>
      <c r="E91" s="232">
        <v>80</v>
      </c>
      <c r="F91" s="233">
        <v>16</v>
      </c>
      <c r="G91" s="234">
        <f>ROUND(E91*F91,2)</f>
        <v>1280</v>
      </c>
      <c r="H91" s="215">
        <v>16</v>
      </c>
      <c r="I91" s="215">
        <f>ROUND(E91*H91,2)</f>
        <v>1280</v>
      </c>
      <c r="J91" s="215">
        <v>0</v>
      </c>
      <c r="K91" s="215">
        <f>ROUND(E91*J91,2)</f>
        <v>0</v>
      </c>
      <c r="L91" s="215">
        <v>15</v>
      </c>
      <c r="M91" s="215">
        <f>G91*(1+L91/100)</f>
        <v>1472</v>
      </c>
      <c r="N91" s="215">
        <v>0</v>
      </c>
      <c r="O91" s="215">
        <f>ROUND(E91*N91,2)</f>
        <v>0</v>
      </c>
      <c r="P91" s="215">
        <v>0</v>
      </c>
      <c r="Q91" s="215">
        <f>ROUND(E91*P91,2)</f>
        <v>0</v>
      </c>
      <c r="R91" s="215"/>
      <c r="S91" s="215" t="s">
        <v>147</v>
      </c>
      <c r="T91" s="215" t="s">
        <v>142</v>
      </c>
      <c r="U91" s="215">
        <v>0</v>
      </c>
      <c r="V91" s="215">
        <f>ROUND(E91*U91,2)</f>
        <v>0</v>
      </c>
      <c r="W91" s="215"/>
      <c r="X91" s="215" t="s">
        <v>184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185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ht="45" outlineLevel="1" x14ac:dyDescent="0.2">
      <c r="A92" s="229">
        <v>45</v>
      </c>
      <c r="B92" s="230" t="s">
        <v>272</v>
      </c>
      <c r="C92" s="236" t="s">
        <v>273</v>
      </c>
      <c r="D92" s="231" t="s">
        <v>170</v>
      </c>
      <c r="E92" s="232">
        <v>10</v>
      </c>
      <c r="F92" s="233">
        <v>18</v>
      </c>
      <c r="G92" s="234">
        <f>ROUND(E92*F92,2)</f>
        <v>180</v>
      </c>
      <c r="H92" s="215">
        <v>18</v>
      </c>
      <c r="I92" s="215">
        <f>ROUND(E92*H92,2)</f>
        <v>180</v>
      </c>
      <c r="J92" s="215">
        <v>0</v>
      </c>
      <c r="K92" s="215">
        <f>ROUND(E92*J92,2)</f>
        <v>0</v>
      </c>
      <c r="L92" s="215">
        <v>15</v>
      </c>
      <c r="M92" s="215">
        <f>G92*(1+L92/100)</f>
        <v>206.99999999999997</v>
      </c>
      <c r="N92" s="215">
        <v>0</v>
      </c>
      <c r="O92" s="215">
        <f>ROUND(E92*N92,2)</f>
        <v>0</v>
      </c>
      <c r="P92" s="215">
        <v>0</v>
      </c>
      <c r="Q92" s="215">
        <f>ROUND(E92*P92,2)</f>
        <v>0</v>
      </c>
      <c r="R92" s="215"/>
      <c r="S92" s="215" t="s">
        <v>147</v>
      </c>
      <c r="T92" s="215" t="s">
        <v>142</v>
      </c>
      <c r="U92" s="215">
        <v>0</v>
      </c>
      <c r="V92" s="215">
        <f>ROUND(E92*U92,2)</f>
        <v>0</v>
      </c>
      <c r="W92" s="215"/>
      <c r="X92" s="215" t="s">
        <v>184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185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45" outlineLevel="1" x14ac:dyDescent="0.2">
      <c r="A93" s="229">
        <v>46</v>
      </c>
      <c r="B93" s="230" t="s">
        <v>274</v>
      </c>
      <c r="C93" s="236" t="s">
        <v>275</v>
      </c>
      <c r="D93" s="231" t="s">
        <v>170</v>
      </c>
      <c r="E93" s="232">
        <v>37</v>
      </c>
      <c r="F93" s="233">
        <v>31</v>
      </c>
      <c r="G93" s="234">
        <f>ROUND(E93*F93,2)</f>
        <v>1147</v>
      </c>
      <c r="H93" s="215">
        <v>31</v>
      </c>
      <c r="I93" s="215">
        <f>ROUND(E93*H93,2)</f>
        <v>1147</v>
      </c>
      <c r="J93" s="215">
        <v>0</v>
      </c>
      <c r="K93" s="215">
        <f>ROUND(E93*J93,2)</f>
        <v>0</v>
      </c>
      <c r="L93" s="215">
        <v>15</v>
      </c>
      <c r="M93" s="215">
        <f>G93*(1+L93/100)</f>
        <v>1319.05</v>
      </c>
      <c r="N93" s="215">
        <v>0</v>
      </c>
      <c r="O93" s="215">
        <f>ROUND(E93*N93,2)</f>
        <v>0</v>
      </c>
      <c r="P93" s="215">
        <v>0</v>
      </c>
      <c r="Q93" s="215">
        <f>ROUND(E93*P93,2)</f>
        <v>0</v>
      </c>
      <c r="R93" s="215"/>
      <c r="S93" s="215" t="s">
        <v>147</v>
      </c>
      <c r="T93" s="215" t="s">
        <v>142</v>
      </c>
      <c r="U93" s="215">
        <v>0</v>
      </c>
      <c r="V93" s="215">
        <f>ROUND(E93*U93,2)</f>
        <v>0</v>
      </c>
      <c r="W93" s="215"/>
      <c r="X93" s="215" t="s">
        <v>184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185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29">
        <v>47</v>
      </c>
      <c r="B94" s="230" t="s">
        <v>276</v>
      </c>
      <c r="C94" s="236" t="s">
        <v>277</v>
      </c>
      <c r="D94" s="231" t="s">
        <v>170</v>
      </c>
      <c r="E94" s="232">
        <v>20</v>
      </c>
      <c r="F94" s="233">
        <v>40.5</v>
      </c>
      <c r="G94" s="234">
        <f>ROUND(E94*F94,2)</f>
        <v>810</v>
      </c>
      <c r="H94" s="215">
        <v>40.5</v>
      </c>
      <c r="I94" s="215">
        <f>ROUND(E94*H94,2)</f>
        <v>810</v>
      </c>
      <c r="J94" s="215">
        <v>0</v>
      </c>
      <c r="K94" s="215">
        <f>ROUND(E94*J94,2)</f>
        <v>0</v>
      </c>
      <c r="L94" s="215">
        <v>15</v>
      </c>
      <c r="M94" s="215">
        <f>G94*(1+L94/100)</f>
        <v>931.49999999999989</v>
      </c>
      <c r="N94" s="215">
        <v>8.0000000000000007E-5</v>
      </c>
      <c r="O94" s="215">
        <f>ROUND(E94*N94,2)</f>
        <v>0</v>
      </c>
      <c r="P94" s="215">
        <v>0</v>
      </c>
      <c r="Q94" s="215">
        <f>ROUND(E94*P94,2)</f>
        <v>0</v>
      </c>
      <c r="R94" s="215" t="s">
        <v>183</v>
      </c>
      <c r="S94" s="215" t="s">
        <v>141</v>
      </c>
      <c r="T94" s="215" t="s">
        <v>142</v>
      </c>
      <c r="U94" s="215">
        <v>0</v>
      </c>
      <c r="V94" s="215">
        <f>ROUND(E94*U94,2)</f>
        <v>0</v>
      </c>
      <c r="W94" s="215"/>
      <c r="X94" s="215" t="s">
        <v>184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185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29">
        <v>48</v>
      </c>
      <c r="B95" s="230" t="s">
        <v>278</v>
      </c>
      <c r="C95" s="236" t="s">
        <v>279</v>
      </c>
      <c r="D95" s="231" t="s">
        <v>246</v>
      </c>
      <c r="E95" s="232">
        <v>1.6000000000000001E-3</v>
      </c>
      <c r="F95" s="233">
        <v>15500</v>
      </c>
      <c r="G95" s="234">
        <f>ROUND(E95*F95,2)</f>
        <v>24.8</v>
      </c>
      <c r="H95" s="215">
        <v>0</v>
      </c>
      <c r="I95" s="215">
        <f>ROUND(E95*H95,2)</f>
        <v>0</v>
      </c>
      <c r="J95" s="215">
        <v>15500</v>
      </c>
      <c r="K95" s="215">
        <f>ROUND(E95*J95,2)</f>
        <v>24.8</v>
      </c>
      <c r="L95" s="215">
        <v>15</v>
      </c>
      <c r="M95" s="215">
        <f>G95*(1+L95/100)</f>
        <v>28.52</v>
      </c>
      <c r="N95" s="215">
        <v>0</v>
      </c>
      <c r="O95" s="215">
        <f>ROUND(E95*N95,2)</f>
        <v>0</v>
      </c>
      <c r="P95" s="215">
        <v>0</v>
      </c>
      <c r="Q95" s="215">
        <f>ROUND(E95*P95,2)</f>
        <v>0</v>
      </c>
      <c r="R95" s="215"/>
      <c r="S95" s="215" t="s">
        <v>141</v>
      </c>
      <c r="T95" s="215" t="s">
        <v>142</v>
      </c>
      <c r="U95" s="215">
        <v>1.831</v>
      </c>
      <c r="V95" s="215">
        <f>ROUND(E95*U95,2)</f>
        <v>0</v>
      </c>
      <c r="W95" s="215"/>
      <c r="X95" s="215" t="s">
        <v>258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259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x14ac:dyDescent="0.2">
      <c r="A96" s="217" t="s">
        <v>136</v>
      </c>
      <c r="B96" s="218" t="s">
        <v>87</v>
      </c>
      <c r="C96" s="235" t="s">
        <v>88</v>
      </c>
      <c r="D96" s="219"/>
      <c r="E96" s="220"/>
      <c r="F96" s="221"/>
      <c r="G96" s="222">
        <f>SUMIF(AG97:AG103,"&lt;&gt;NOR",G97:G103)</f>
        <v>49942.2</v>
      </c>
      <c r="H96" s="216"/>
      <c r="I96" s="216">
        <f>SUM(I97:I103)</f>
        <v>0</v>
      </c>
      <c r="J96" s="216"/>
      <c r="K96" s="216">
        <f>SUM(K97:K103)</f>
        <v>49942.2</v>
      </c>
      <c r="L96" s="216"/>
      <c r="M96" s="216">
        <f>SUM(M97:M103)</f>
        <v>57433.53</v>
      </c>
      <c r="N96" s="216"/>
      <c r="O96" s="216">
        <f>SUM(O97:O103)</f>
        <v>0.03</v>
      </c>
      <c r="P96" s="216"/>
      <c r="Q96" s="216">
        <f>SUM(Q97:Q103)</f>
        <v>0</v>
      </c>
      <c r="R96" s="216"/>
      <c r="S96" s="216"/>
      <c r="T96" s="216"/>
      <c r="U96" s="216"/>
      <c r="V96" s="216">
        <f>SUM(V97:V103)</f>
        <v>0.11</v>
      </c>
      <c r="W96" s="216"/>
      <c r="X96" s="216"/>
      <c r="AG96" t="s">
        <v>137</v>
      </c>
    </row>
    <row r="97" spans="1:60" ht="33.75" outlineLevel="1" x14ac:dyDescent="0.2">
      <c r="A97" s="229">
        <v>49</v>
      </c>
      <c r="B97" s="230" t="s">
        <v>280</v>
      </c>
      <c r="C97" s="236" t="s">
        <v>281</v>
      </c>
      <c r="D97" s="231" t="s">
        <v>232</v>
      </c>
      <c r="E97" s="232">
        <v>26</v>
      </c>
      <c r="F97" s="233">
        <v>108</v>
      </c>
      <c r="G97" s="234">
        <f>ROUND(E97*F97,2)</f>
        <v>2808</v>
      </c>
      <c r="H97" s="215">
        <v>0</v>
      </c>
      <c r="I97" s="215">
        <f>ROUND(E97*H97,2)</f>
        <v>0</v>
      </c>
      <c r="J97" s="215">
        <v>108</v>
      </c>
      <c r="K97" s="215">
        <f>ROUND(E97*J97,2)</f>
        <v>2808</v>
      </c>
      <c r="L97" s="215">
        <v>15</v>
      </c>
      <c r="M97" s="215">
        <f>G97*(1+L97/100)</f>
        <v>3229.2</v>
      </c>
      <c r="N97" s="215">
        <v>0</v>
      </c>
      <c r="O97" s="215">
        <f>ROUND(E97*N97,2)</f>
        <v>0</v>
      </c>
      <c r="P97" s="215">
        <v>0</v>
      </c>
      <c r="Q97" s="215">
        <f>ROUND(E97*P97,2)</f>
        <v>0</v>
      </c>
      <c r="R97" s="215"/>
      <c r="S97" s="215" t="s">
        <v>147</v>
      </c>
      <c r="T97" s="215" t="s">
        <v>142</v>
      </c>
      <c r="U97" s="215">
        <v>0</v>
      </c>
      <c r="V97" s="215">
        <f>ROUND(E97*U97,2)</f>
        <v>0</v>
      </c>
      <c r="W97" s="215"/>
      <c r="X97" s="215" t="s">
        <v>153</v>
      </c>
      <c r="Y97" s="210"/>
      <c r="Z97" s="210"/>
      <c r="AA97" s="210"/>
      <c r="AB97" s="210"/>
      <c r="AC97" s="210"/>
      <c r="AD97" s="210"/>
      <c r="AE97" s="210"/>
      <c r="AF97" s="210"/>
      <c r="AG97" s="210" t="s">
        <v>154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ht="33.75" outlineLevel="1" x14ac:dyDescent="0.2">
      <c r="A98" s="229">
        <v>50</v>
      </c>
      <c r="B98" s="230" t="s">
        <v>282</v>
      </c>
      <c r="C98" s="236" t="s">
        <v>283</v>
      </c>
      <c r="D98" s="231" t="s">
        <v>170</v>
      </c>
      <c r="E98" s="232">
        <v>80</v>
      </c>
      <c r="F98" s="233">
        <v>227</v>
      </c>
      <c r="G98" s="234">
        <f>ROUND(E98*F98,2)</f>
        <v>18160</v>
      </c>
      <c r="H98" s="215">
        <v>0</v>
      </c>
      <c r="I98" s="215">
        <f>ROUND(E98*H98,2)</f>
        <v>0</v>
      </c>
      <c r="J98" s="215">
        <v>227</v>
      </c>
      <c r="K98" s="215">
        <f>ROUND(E98*J98,2)</f>
        <v>18160</v>
      </c>
      <c r="L98" s="215">
        <v>15</v>
      </c>
      <c r="M98" s="215">
        <f>G98*(1+L98/100)</f>
        <v>20884</v>
      </c>
      <c r="N98" s="215">
        <v>0</v>
      </c>
      <c r="O98" s="215">
        <f>ROUND(E98*N98,2)</f>
        <v>0</v>
      </c>
      <c r="P98" s="215">
        <v>0</v>
      </c>
      <c r="Q98" s="215">
        <f>ROUND(E98*P98,2)</f>
        <v>0</v>
      </c>
      <c r="R98" s="215"/>
      <c r="S98" s="215" t="s">
        <v>147</v>
      </c>
      <c r="T98" s="215" t="s">
        <v>142</v>
      </c>
      <c r="U98" s="215">
        <v>0</v>
      </c>
      <c r="V98" s="215">
        <f>ROUND(E98*U98,2)</f>
        <v>0</v>
      </c>
      <c r="W98" s="215"/>
      <c r="X98" s="215" t="s">
        <v>153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154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33.75" outlineLevel="1" x14ac:dyDescent="0.2">
      <c r="A99" s="229">
        <v>51</v>
      </c>
      <c r="B99" s="230" t="s">
        <v>284</v>
      </c>
      <c r="C99" s="236" t="s">
        <v>285</v>
      </c>
      <c r="D99" s="231" t="s">
        <v>170</v>
      </c>
      <c r="E99" s="232">
        <v>10</v>
      </c>
      <c r="F99" s="233">
        <v>256</v>
      </c>
      <c r="G99" s="234">
        <f>ROUND(E99*F99,2)</f>
        <v>2560</v>
      </c>
      <c r="H99" s="215">
        <v>0</v>
      </c>
      <c r="I99" s="215">
        <f>ROUND(E99*H99,2)</f>
        <v>0</v>
      </c>
      <c r="J99" s="215">
        <v>256</v>
      </c>
      <c r="K99" s="215">
        <f>ROUND(E99*J99,2)</f>
        <v>2560</v>
      </c>
      <c r="L99" s="215">
        <v>15</v>
      </c>
      <c r="M99" s="215">
        <f>G99*(1+L99/100)</f>
        <v>2944</v>
      </c>
      <c r="N99" s="215">
        <v>0</v>
      </c>
      <c r="O99" s="215">
        <f>ROUND(E99*N99,2)</f>
        <v>0</v>
      </c>
      <c r="P99" s="215">
        <v>0</v>
      </c>
      <c r="Q99" s="215">
        <f>ROUND(E99*P99,2)</f>
        <v>0</v>
      </c>
      <c r="R99" s="215"/>
      <c r="S99" s="215" t="s">
        <v>147</v>
      </c>
      <c r="T99" s="215" t="s">
        <v>142</v>
      </c>
      <c r="U99" s="215">
        <v>0</v>
      </c>
      <c r="V99" s="215">
        <f>ROUND(E99*U99,2)</f>
        <v>0</v>
      </c>
      <c r="W99" s="215"/>
      <c r="X99" s="215" t="s">
        <v>153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154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ht="33.75" outlineLevel="1" x14ac:dyDescent="0.2">
      <c r="A100" s="229">
        <v>52</v>
      </c>
      <c r="B100" s="230" t="s">
        <v>286</v>
      </c>
      <c r="C100" s="236" t="s">
        <v>287</v>
      </c>
      <c r="D100" s="231" t="s">
        <v>170</v>
      </c>
      <c r="E100" s="232">
        <v>37</v>
      </c>
      <c r="F100" s="233">
        <v>335</v>
      </c>
      <c r="G100" s="234">
        <f>ROUND(E100*F100,2)</f>
        <v>12395</v>
      </c>
      <c r="H100" s="215">
        <v>0</v>
      </c>
      <c r="I100" s="215">
        <f>ROUND(E100*H100,2)</f>
        <v>0</v>
      </c>
      <c r="J100" s="215">
        <v>335</v>
      </c>
      <c r="K100" s="215">
        <f>ROUND(E100*J100,2)</f>
        <v>12395</v>
      </c>
      <c r="L100" s="215">
        <v>15</v>
      </c>
      <c r="M100" s="215">
        <f>G100*(1+L100/100)</f>
        <v>14254.249999999998</v>
      </c>
      <c r="N100" s="215">
        <v>0</v>
      </c>
      <c r="O100" s="215">
        <f>ROUND(E100*N100,2)</f>
        <v>0</v>
      </c>
      <c r="P100" s="215">
        <v>0</v>
      </c>
      <c r="Q100" s="215">
        <f>ROUND(E100*P100,2)</f>
        <v>0</v>
      </c>
      <c r="R100" s="215"/>
      <c r="S100" s="215" t="s">
        <v>147</v>
      </c>
      <c r="T100" s="215" t="s">
        <v>142</v>
      </c>
      <c r="U100" s="215">
        <v>0</v>
      </c>
      <c r="V100" s="215">
        <f>ROUND(E100*U100,2)</f>
        <v>0</v>
      </c>
      <c r="W100" s="215"/>
      <c r="X100" s="215" t="s">
        <v>153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154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29">
        <v>53</v>
      </c>
      <c r="B101" s="230" t="s">
        <v>288</v>
      </c>
      <c r="C101" s="236" t="s">
        <v>289</v>
      </c>
      <c r="D101" s="231" t="s">
        <v>170</v>
      </c>
      <c r="E101" s="232">
        <v>20</v>
      </c>
      <c r="F101" s="233">
        <v>607</v>
      </c>
      <c r="G101" s="234">
        <f>ROUND(E101*F101,2)</f>
        <v>12140</v>
      </c>
      <c r="H101" s="215">
        <v>0</v>
      </c>
      <c r="I101" s="215">
        <f>ROUND(E101*H101,2)</f>
        <v>0</v>
      </c>
      <c r="J101" s="215">
        <v>607</v>
      </c>
      <c r="K101" s="215">
        <f>ROUND(E101*J101,2)</f>
        <v>12140</v>
      </c>
      <c r="L101" s="215">
        <v>15</v>
      </c>
      <c r="M101" s="215">
        <f>G101*(1+L101/100)</f>
        <v>13960.999999999998</v>
      </c>
      <c r="N101" s="215">
        <v>1.6000000000000001E-3</v>
      </c>
      <c r="O101" s="215">
        <f>ROUND(E101*N101,2)</f>
        <v>0.03</v>
      </c>
      <c r="P101" s="215">
        <v>0</v>
      </c>
      <c r="Q101" s="215">
        <f>ROUND(E101*P101,2)</f>
        <v>0</v>
      </c>
      <c r="R101" s="215"/>
      <c r="S101" s="215" t="s">
        <v>141</v>
      </c>
      <c r="T101" s="215" t="s">
        <v>142</v>
      </c>
      <c r="U101" s="215">
        <v>0</v>
      </c>
      <c r="V101" s="215">
        <f>ROUND(E101*U101,2)</f>
        <v>0</v>
      </c>
      <c r="W101" s="215"/>
      <c r="X101" s="215" t="s">
        <v>153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154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1" x14ac:dyDescent="0.2">
      <c r="A102" s="229">
        <v>54</v>
      </c>
      <c r="B102" s="230" t="s">
        <v>290</v>
      </c>
      <c r="C102" s="236" t="s">
        <v>291</v>
      </c>
      <c r="D102" s="231" t="s">
        <v>170</v>
      </c>
      <c r="E102" s="232">
        <v>147</v>
      </c>
      <c r="F102" s="233">
        <v>12</v>
      </c>
      <c r="G102" s="234">
        <f>ROUND(E102*F102,2)</f>
        <v>1764</v>
      </c>
      <c r="H102" s="215">
        <v>0</v>
      </c>
      <c r="I102" s="215">
        <f>ROUND(E102*H102,2)</f>
        <v>0</v>
      </c>
      <c r="J102" s="215">
        <v>12</v>
      </c>
      <c r="K102" s="215">
        <f>ROUND(E102*J102,2)</f>
        <v>1764</v>
      </c>
      <c r="L102" s="215">
        <v>15</v>
      </c>
      <c r="M102" s="215">
        <f>G102*(1+L102/100)</f>
        <v>2028.6</v>
      </c>
      <c r="N102" s="215">
        <v>0</v>
      </c>
      <c r="O102" s="215">
        <f>ROUND(E102*N102,2)</f>
        <v>0</v>
      </c>
      <c r="P102" s="215">
        <v>0</v>
      </c>
      <c r="Q102" s="215">
        <f>ROUND(E102*P102,2)</f>
        <v>0</v>
      </c>
      <c r="R102" s="215"/>
      <c r="S102" s="215" t="s">
        <v>147</v>
      </c>
      <c r="T102" s="215" t="s">
        <v>142</v>
      </c>
      <c r="U102" s="215">
        <v>0</v>
      </c>
      <c r="V102" s="215">
        <f>ROUND(E102*U102,2)</f>
        <v>0</v>
      </c>
      <c r="W102" s="215"/>
      <c r="X102" s="215" t="s">
        <v>153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154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22.5" outlineLevel="1" x14ac:dyDescent="0.2">
      <c r="A103" s="229">
        <v>55</v>
      </c>
      <c r="B103" s="230" t="s">
        <v>292</v>
      </c>
      <c r="C103" s="236" t="s">
        <v>293</v>
      </c>
      <c r="D103" s="231" t="s">
        <v>246</v>
      </c>
      <c r="E103" s="232">
        <v>3.2000000000000001E-2</v>
      </c>
      <c r="F103" s="233">
        <v>3600</v>
      </c>
      <c r="G103" s="234">
        <f>ROUND(E103*F103,2)</f>
        <v>115.2</v>
      </c>
      <c r="H103" s="215">
        <v>0</v>
      </c>
      <c r="I103" s="215">
        <f>ROUND(E103*H103,2)</f>
        <v>0</v>
      </c>
      <c r="J103" s="215">
        <v>3600</v>
      </c>
      <c r="K103" s="215">
        <f>ROUND(E103*J103,2)</f>
        <v>115.2</v>
      </c>
      <c r="L103" s="215">
        <v>15</v>
      </c>
      <c r="M103" s="215">
        <f>G103*(1+L103/100)</f>
        <v>132.47999999999999</v>
      </c>
      <c r="N103" s="215">
        <v>0</v>
      </c>
      <c r="O103" s="215">
        <f>ROUND(E103*N103,2)</f>
        <v>0</v>
      </c>
      <c r="P103" s="215">
        <v>0</v>
      </c>
      <c r="Q103" s="215">
        <f>ROUND(E103*P103,2)</f>
        <v>0</v>
      </c>
      <c r="R103" s="215"/>
      <c r="S103" s="215" t="s">
        <v>141</v>
      </c>
      <c r="T103" s="215" t="s">
        <v>142</v>
      </c>
      <c r="U103" s="215">
        <v>3.5630000000000002</v>
      </c>
      <c r="V103" s="215">
        <f>ROUND(E103*U103,2)</f>
        <v>0.11</v>
      </c>
      <c r="W103" s="215"/>
      <c r="X103" s="215" t="s">
        <v>258</v>
      </c>
      <c r="Y103" s="210"/>
      <c r="Z103" s="210"/>
      <c r="AA103" s="210"/>
      <c r="AB103" s="210"/>
      <c r="AC103" s="210"/>
      <c r="AD103" s="210"/>
      <c r="AE103" s="210"/>
      <c r="AF103" s="210"/>
      <c r="AG103" s="210" t="s">
        <v>259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x14ac:dyDescent="0.2">
      <c r="A104" s="217" t="s">
        <v>136</v>
      </c>
      <c r="B104" s="218" t="s">
        <v>89</v>
      </c>
      <c r="C104" s="235" t="s">
        <v>90</v>
      </c>
      <c r="D104" s="219"/>
      <c r="E104" s="220"/>
      <c r="F104" s="221"/>
      <c r="G104" s="222">
        <f>SUMIF(AG105:AG109,"&lt;&gt;NOR",G105:G109)</f>
        <v>13404.37</v>
      </c>
      <c r="H104" s="216"/>
      <c r="I104" s="216">
        <f>SUM(I105:I109)</f>
        <v>3588</v>
      </c>
      <c r="J104" s="216"/>
      <c r="K104" s="216">
        <f>SUM(K105:K109)</f>
        <v>9816.3700000000008</v>
      </c>
      <c r="L104" s="216"/>
      <c r="M104" s="216">
        <f>SUM(M105:M109)</f>
        <v>15415.025499999998</v>
      </c>
      <c r="N104" s="216"/>
      <c r="O104" s="216">
        <f>SUM(O105:O109)</f>
        <v>0.01</v>
      </c>
      <c r="P104" s="216"/>
      <c r="Q104" s="216">
        <f>SUM(Q105:Q109)</f>
        <v>0</v>
      </c>
      <c r="R104" s="216"/>
      <c r="S104" s="216"/>
      <c r="T104" s="216"/>
      <c r="U104" s="216"/>
      <c r="V104" s="216">
        <f>SUM(V105:V109)</f>
        <v>5.2600000000000007</v>
      </c>
      <c r="W104" s="216"/>
      <c r="X104" s="216"/>
      <c r="AG104" t="s">
        <v>137</v>
      </c>
    </row>
    <row r="105" spans="1:60" outlineLevel="1" x14ac:dyDescent="0.2">
      <c r="A105" s="229">
        <v>56</v>
      </c>
      <c r="B105" s="230" t="s">
        <v>294</v>
      </c>
      <c r="C105" s="236" t="s">
        <v>295</v>
      </c>
      <c r="D105" s="231" t="s">
        <v>232</v>
      </c>
      <c r="E105" s="232">
        <v>13</v>
      </c>
      <c r="F105" s="233">
        <v>152.5</v>
      </c>
      <c r="G105" s="234">
        <f>ROUND(E105*F105,2)</f>
        <v>1982.5</v>
      </c>
      <c r="H105" s="215">
        <v>0</v>
      </c>
      <c r="I105" s="215">
        <f>ROUND(E105*H105,2)</f>
        <v>0</v>
      </c>
      <c r="J105" s="215">
        <v>152.5</v>
      </c>
      <c r="K105" s="215">
        <f>ROUND(E105*J105,2)</f>
        <v>1982.5</v>
      </c>
      <c r="L105" s="215">
        <v>15</v>
      </c>
      <c r="M105" s="215">
        <f>G105*(1+L105/100)</f>
        <v>2279.875</v>
      </c>
      <c r="N105" s="215">
        <v>1.1E-4</v>
      </c>
      <c r="O105" s="215">
        <f>ROUND(E105*N105,2)</f>
        <v>0</v>
      </c>
      <c r="P105" s="215">
        <v>0</v>
      </c>
      <c r="Q105" s="215">
        <f>ROUND(E105*P105,2)</f>
        <v>0</v>
      </c>
      <c r="R105" s="215"/>
      <c r="S105" s="215" t="s">
        <v>141</v>
      </c>
      <c r="T105" s="215" t="s">
        <v>141</v>
      </c>
      <c r="U105" s="215">
        <v>8.2000000000000003E-2</v>
      </c>
      <c r="V105" s="215">
        <f>ROUND(E105*U105,2)</f>
        <v>1.07</v>
      </c>
      <c r="W105" s="215"/>
      <c r="X105" s="215" t="s">
        <v>153</v>
      </c>
      <c r="Y105" s="210"/>
      <c r="Z105" s="210"/>
      <c r="AA105" s="210"/>
      <c r="AB105" s="210"/>
      <c r="AC105" s="210"/>
      <c r="AD105" s="210"/>
      <c r="AE105" s="210"/>
      <c r="AF105" s="210"/>
      <c r="AG105" s="210" t="s">
        <v>154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ht="33.75" outlineLevel="1" x14ac:dyDescent="0.2">
      <c r="A106" s="223">
        <v>57</v>
      </c>
      <c r="B106" s="224" t="s">
        <v>296</v>
      </c>
      <c r="C106" s="237" t="s">
        <v>297</v>
      </c>
      <c r="D106" s="225" t="s">
        <v>232</v>
      </c>
      <c r="E106" s="226">
        <v>26</v>
      </c>
      <c r="F106" s="227">
        <v>296</v>
      </c>
      <c r="G106" s="228">
        <f>ROUND(E106*F106,2)</f>
        <v>7696</v>
      </c>
      <c r="H106" s="215">
        <v>0</v>
      </c>
      <c r="I106" s="215">
        <f>ROUND(E106*H106,2)</f>
        <v>0</v>
      </c>
      <c r="J106" s="215">
        <v>296</v>
      </c>
      <c r="K106" s="215">
        <f>ROUND(E106*J106,2)</f>
        <v>7696</v>
      </c>
      <c r="L106" s="215">
        <v>15</v>
      </c>
      <c r="M106" s="215">
        <f>G106*(1+L106/100)</f>
        <v>8850.4</v>
      </c>
      <c r="N106" s="215">
        <v>4.4999999999999999E-4</v>
      </c>
      <c r="O106" s="215">
        <f>ROUND(E106*N106,2)</f>
        <v>0.01</v>
      </c>
      <c r="P106" s="215">
        <v>0</v>
      </c>
      <c r="Q106" s="215">
        <f>ROUND(E106*P106,2)</f>
        <v>0</v>
      </c>
      <c r="R106" s="215"/>
      <c r="S106" s="215" t="s">
        <v>147</v>
      </c>
      <c r="T106" s="215" t="s">
        <v>142</v>
      </c>
      <c r="U106" s="215">
        <v>0.16</v>
      </c>
      <c r="V106" s="215">
        <f>ROUND(E106*U106,2)</f>
        <v>4.16</v>
      </c>
      <c r="W106" s="215"/>
      <c r="X106" s="215" t="s">
        <v>153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154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3"/>
      <c r="B107" s="214"/>
      <c r="C107" s="242" t="s">
        <v>298</v>
      </c>
      <c r="D107" s="240"/>
      <c r="E107" s="241">
        <v>26</v>
      </c>
      <c r="F107" s="215"/>
      <c r="G107" s="215"/>
      <c r="H107" s="215"/>
      <c r="I107" s="215"/>
      <c r="J107" s="215"/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15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156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22.5" outlineLevel="1" x14ac:dyDescent="0.2">
      <c r="A108" s="229">
        <v>58</v>
      </c>
      <c r="B108" s="230" t="s">
        <v>299</v>
      </c>
      <c r="C108" s="236" t="s">
        <v>300</v>
      </c>
      <c r="D108" s="231" t="s">
        <v>232</v>
      </c>
      <c r="E108" s="232">
        <v>13</v>
      </c>
      <c r="F108" s="233">
        <v>276</v>
      </c>
      <c r="G108" s="234">
        <f>ROUND(E108*F108,2)</f>
        <v>3588</v>
      </c>
      <c r="H108" s="215">
        <v>276</v>
      </c>
      <c r="I108" s="215">
        <f>ROUND(E108*H108,2)</f>
        <v>3588</v>
      </c>
      <c r="J108" s="215">
        <v>0</v>
      </c>
      <c r="K108" s="215">
        <f>ROUND(E108*J108,2)</f>
        <v>0</v>
      </c>
      <c r="L108" s="215">
        <v>15</v>
      </c>
      <c r="M108" s="215">
        <f>G108*(1+L108/100)</f>
        <v>4126.2</v>
      </c>
      <c r="N108" s="215">
        <v>0</v>
      </c>
      <c r="O108" s="215">
        <f>ROUND(E108*N108,2)</f>
        <v>0</v>
      </c>
      <c r="P108" s="215">
        <v>0</v>
      </c>
      <c r="Q108" s="215">
        <f>ROUND(E108*P108,2)</f>
        <v>0</v>
      </c>
      <c r="R108" s="215"/>
      <c r="S108" s="215" t="s">
        <v>147</v>
      </c>
      <c r="T108" s="215" t="s">
        <v>142</v>
      </c>
      <c r="U108" s="215">
        <v>0</v>
      </c>
      <c r="V108" s="215">
        <f>ROUND(E108*U108,2)</f>
        <v>0</v>
      </c>
      <c r="W108" s="215"/>
      <c r="X108" s="215" t="s">
        <v>184</v>
      </c>
      <c r="Y108" s="210"/>
      <c r="Z108" s="210"/>
      <c r="AA108" s="210"/>
      <c r="AB108" s="210"/>
      <c r="AC108" s="210"/>
      <c r="AD108" s="210"/>
      <c r="AE108" s="210"/>
      <c r="AF108" s="210"/>
      <c r="AG108" s="210" t="s">
        <v>185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29">
        <v>59</v>
      </c>
      <c r="B109" s="230" t="s">
        <v>301</v>
      </c>
      <c r="C109" s="236" t="s">
        <v>302</v>
      </c>
      <c r="D109" s="231" t="s">
        <v>246</v>
      </c>
      <c r="E109" s="232">
        <v>1.3129999999999999E-2</v>
      </c>
      <c r="F109" s="233">
        <v>10500</v>
      </c>
      <c r="G109" s="234">
        <f>ROUND(E109*F109,2)</f>
        <v>137.87</v>
      </c>
      <c r="H109" s="215">
        <v>0</v>
      </c>
      <c r="I109" s="215">
        <f>ROUND(E109*H109,2)</f>
        <v>0</v>
      </c>
      <c r="J109" s="215">
        <v>10500</v>
      </c>
      <c r="K109" s="215">
        <f>ROUND(E109*J109,2)</f>
        <v>137.87</v>
      </c>
      <c r="L109" s="215">
        <v>15</v>
      </c>
      <c r="M109" s="215">
        <f>G109*(1+L109/100)</f>
        <v>158.5505</v>
      </c>
      <c r="N109" s="215">
        <v>0</v>
      </c>
      <c r="O109" s="215">
        <f>ROUND(E109*N109,2)</f>
        <v>0</v>
      </c>
      <c r="P109" s="215">
        <v>0</v>
      </c>
      <c r="Q109" s="215">
        <f>ROUND(E109*P109,2)</f>
        <v>0</v>
      </c>
      <c r="R109" s="215"/>
      <c r="S109" s="215" t="s">
        <v>141</v>
      </c>
      <c r="T109" s="215" t="s">
        <v>142</v>
      </c>
      <c r="U109" s="215">
        <v>2.5750000000000002</v>
      </c>
      <c r="V109" s="215">
        <f>ROUND(E109*U109,2)</f>
        <v>0.03</v>
      </c>
      <c r="W109" s="215"/>
      <c r="X109" s="215" t="s">
        <v>258</v>
      </c>
      <c r="Y109" s="210"/>
      <c r="Z109" s="210"/>
      <c r="AA109" s="210"/>
      <c r="AB109" s="210"/>
      <c r="AC109" s="210"/>
      <c r="AD109" s="210"/>
      <c r="AE109" s="210"/>
      <c r="AF109" s="210"/>
      <c r="AG109" s="210" t="s">
        <v>259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x14ac:dyDescent="0.2">
      <c r="A110" s="217" t="s">
        <v>136</v>
      </c>
      <c r="B110" s="218" t="s">
        <v>91</v>
      </c>
      <c r="C110" s="235" t="s">
        <v>92</v>
      </c>
      <c r="D110" s="219"/>
      <c r="E110" s="220"/>
      <c r="F110" s="221"/>
      <c r="G110" s="222">
        <f>SUMIF(AG111:AG118,"&lt;&gt;NOR",G111:G118)</f>
        <v>54419.02</v>
      </c>
      <c r="H110" s="216"/>
      <c r="I110" s="216">
        <f>SUM(I111:I118)</f>
        <v>46554.2</v>
      </c>
      <c r="J110" s="216"/>
      <c r="K110" s="216">
        <f>SUM(K111:K118)</f>
        <v>7864.82</v>
      </c>
      <c r="L110" s="216"/>
      <c r="M110" s="216">
        <f>SUM(M111:M118)</f>
        <v>62581.872999999992</v>
      </c>
      <c r="N110" s="216"/>
      <c r="O110" s="216">
        <f>SUM(O111:O118)</f>
        <v>0.23</v>
      </c>
      <c r="P110" s="216"/>
      <c r="Q110" s="216">
        <f>SUM(Q111:Q118)</f>
        <v>0</v>
      </c>
      <c r="R110" s="216"/>
      <c r="S110" s="216"/>
      <c r="T110" s="216"/>
      <c r="U110" s="216"/>
      <c r="V110" s="216">
        <f>SUM(V111:V118)</f>
        <v>19.86</v>
      </c>
      <c r="W110" s="216"/>
      <c r="X110" s="216"/>
      <c r="AG110" t="s">
        <v>137</v>
      </c>
    </row>
    <row r="111" spans="1:60" outlineLevel="1" x14ac:dyDescent="0.2">
      <c r="A111" s="223">
        <v>60</v>
      </c>
      <c r="B111" s="224" t="s">
        <v>303</v>
      </c>
      <c r="C111" s="237" t="s">
        <v>304</v>
      </c>
      <c r="D111" s="225" t="s">
        <v>232</v>
      </c>
      <c r="E111" s="226">
        <v>8</v>
      </c>
      <c r="F111" s="227">
        <v>444.5</v>
      </c>
      <c r="G111" s="228">
        <f>ROUND(E111*F111,2)</f>
        <v>3556</v>
      </c>
      <c r="H111" s="215">
        <v>0</v>
      </c>
      <c r="I111" s="215">
        <f>ROUND(E111*H111,2)</f>
        <v>0</v>
      </c>
      <c r="J111" s="215">
        <v>444.5</v>
      </c>
      <c r="K111" s="215">
        <f>ROUND(E111*J111,2)</f>
        <v>3556</v>
      </c>
      <c r="L111" s="215">
        <v>15</v>
      </c>
      <c r="M111" s="215">
        <f>G111*(1+L111/100)</f>
        <v>4089.3999999999996</v>
      </c>
      <c r="N111" s="215">
        <v>0</v>
      </c>
      <c r="O111" s="215">
        <f>ROUND(E111*N111,2)</f>
        <v>0</v>
      </c>
      <c r="P111" s="215">
        <v>0</v>
      </c>
      <c r="Q111" s="215">
        <f>ROUND(E111*P111,2)</f>
        <v>0</v>
      </c>
      <c r="R111" s="215"/>
      <c r="S111" s="215" t="s">
        <v>141</v>
      </c>
      <c r="T111" s="215" t="s">
        <v>141</v>
      </c>
      <c r="U111" s="215">
        <v>0.86799999999999999</v>
      </c>
      <c r="V111" s="215">
        <f>ROUND(E111*U111,2)</f>
        <v>6.94</v>
      </c>
      <c r="W111" s="215"/>
      <c r="X111" s="215" t="s">
        <v>153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154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3"/>
      <c r="B112" s="214"/>
      <c r="C112" s="242" t="s">
        <v>305</v>
      </c>
      <c r="D112" s="240"/>
      <c r="E112" s="241">
        <v>8</v>
      </c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15"/>
      <c r="V112" s="215"/>
      <c r="W112" s="215"/>
      <c r="X112" s="215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156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ht="22.5" outlineLevel="1" x14ac:dyDescent="0.2">
      <c r="A113" s="229">
        <v>61</v>
      </c>
      <c r="B113" s="230" t="s">
        <v>306</v>
      </c>
      <c r="C113" s="236" t="s">
        <v>307</v>
      </c>
      <c r="D113" s="231" t="s">
        <v>232</v>
      </c>
      <c r="E113" s="232">
        <v>13</v>
      </c>
      <c r="F113" s="233">
        <v>268</v>
      </c>
      <c r="G113" s="234">
        <f>ROUND(E113*F113,2)</f>
        <v>3484</v>
      </c>
      <c r="H113" s="215">
        <v>0</v>
      </c>
      <c r="I113" s="215">
        <f>ROUND(E113*H113,2)</f>
        <v>0</v>
      </c>
      <c r="J113" s="215">
        <v>268</v>
      </c>
      <c r="K113" s="215">
        <f>ROUND(E113*J113,2)</f>
        <v>3484</v>
      </c>
      <c r="L113" s="215">
        <v>15</v>
      </c>
      <c r="M113" s="215">
        <f>G113*(1+L113/100)</f>
        <v>4006.6</v>
      </c>
      <c r="N113" s="215">
        <v>0</v>
      </c>
      <c r="O113" s="215">
        <f>ROUND(E113*N113,2)</f>
        <v>0</v>
      </c>
      <c r="P113" s="215">
        <v>0</v>
      </c>
      <c r="Q113" s="215">
        <f>ROUND(E113*P113,2)</f>
        <v>0</v>
      </c>
      <c r="R113" s="215"/>
      <c r="S113" s="215" t="s">
        <v>147</v>
      </c>
      <c r="T113" s="215" t="s">
        <v>142</v>
      </c>
      <c r="U113" s="215">
        <v>0.94</v>
      </c>
      <c r="V113" s="215">
        <f>ROUND(E113*U113,2)</f>
        <v>12.22</v>
      </c>
      <c r="W113" s="215"/>
      <c r="X113" s="215" t="s">
        <v>153</v>
      </c>
      <c r="Y113" s="210"/>
      <c r="Z113" s="210"/>
      <c r="AA113" s="210"/>
      <c r="AB113" s="210"/>
      <c r="AC113" s="210"/>
      <c r="AD113" s="210"/>
      <c r="AE113" s="210"/>
      <c r="AF113" s="210"/>
      <c r="AG113" s="210" t="s">
        <v>154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23">
        <v>62</v>
      </c>
      <c r="B114" s="224" t="s">
        <v>308</v>
      </c>
      <c r="C114" s="237" t="s">
        <v>309</v>
      </c>
      <c r="D114" s="225" t="s">
        <v>310</v>
      </c>
      <c r="E114" s="226">
        <v>16</v>
      </c>
      <c r="F114" s="227">
        <v>88.2</v>
      </c>
      <c r="G114" s="228">
        <f>ROUND(E114*F114,2)</f>
        <v>1411.2</v>
      </c>
      <c r="H114" s="215">
        <v>88.2</v>
      </c>
      <c r="I114" s="215">
        <f>ROUND(E114*H114,2)</f>
        <v>1411.2</v>
      </c>
      <c r="J114" s="215">
        <v>0</v>
      </c>
      <c r="K114" s="215">
        <f>ROUND(E114*J114,2)</f>
        <v>0</v>
      </c>
      <c r="L114" s="215">
        <v>15</v>
      </c>
      <c r="M114" s="215">
        <f>G114*(1+L114/100)</f>
        <v>1622.8799999999999</v>
      </c>
      <c r="N114" s="215">
        <v>0</v>
      </c>
      <c r="O114" s="215">
        <f>ROUND(E114*N114,2)</f>
        <v>0</v>
      </c>
      <c r="P114" s="215">
        <v>0</v>
      </c>
      <c r="Q114" s="215">
        <f>ROUND(E114*P114,2)</f>
        <v>0</v>
      </c>
      <c r="R114" s="215" t="s">
        <v>183</v>
      </c>
      <c r="S114" s="215" t="s">
        <v>141</v>
      </c>
      <c r="T114" s="215" t="s">
        <v>141</v>
      </c>
      <c r="U114" s="215">
        <v>0</v>
      </c>
      <c r="V114" s="215">
        <f>ROUND(E114*U114,2)</f>
        <v>0</v>
      </c>
      <c r="W114" s="215"/>
      <c r="X114" s="215" t="s">
        <v>184</v>
      </c>
      <c r="Y114" s="210"/>
      <c r="Z114" s="210"/>
      <c r="AA114" s="210"/>
      <c r="AB114" s="210"/>
      <c r="AC114" s="210"/>
      <c r="AD114" s="210"/>
      <c r="AE114" s="210"/>
      <c r="AF114" s="210"/>
      <c r="AG114" s="210" t="s">
        <v>185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3"/>
      <c r="B115" s="214"/>
      <c r="C115" s="242" t="s">
        <v>311</v>
      </c>
      <c r="D115" s="240"/>
      <c r="E115" s="241">
        <v>16</v>
      </c>
      <c r="F115" s="215"/>
      <c r="G115" s="215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15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156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ht="22.5" outlineLevel="1" x14ac:dyDescent="0.2">
      <c r="A116" s="229">
        <v>63</v>
      </c>
      <c r="B116" s="230" t="s">
        <v>312</v>
      </c>
      <c r="C116" s="236" t="s">
        <v>313</v>
      </c>
      <c r="D116" s="231" t="s">
        <v>232</v>
      </c>
      <c r="E116" s="232">
        <v>1</v>
      </c>
      <c r="F116" s="233">
        <v>4935</v>
      </c>
      <c r="G116" s="234">
        <f>ROUND(E116*F116,2)</f>
        <v>4935</v>
      </c>
      <c r="H116" s="215">
        <v>4935</v>
      </c>
      <c r="I116" s="215">
        <f>ROUND(E116*H116,2)</f>
        <v>4935</v>
      </c>
      <c r="J116" s="215">
        <v>0</v>
      </c>
      <c r="K116" s="215">
        <f>ROUND(E116*J116,2)</f>
        <v>0</v>
      </c>
      <c r="L116" s="215">
        <v>15</v>
      </c>
      <c r="M116" s="215">
        <f>G116*(1+L116/100)</f>
        <v>5675.25</v>
      </c>
      <c r="N116" s="215">
        <v>2.86E-2</v>
      </c>
      <c r="O116" s="215">
        <f>ROUND(E116*N116,2)</f>
        <v>0.03</v>
      </c>
      <c r="P116" s="215">
        <v>0</v>
      </c>
      <c r="Q116" s="215">
        <f>ROUND(E116*P116,2)</f>
        <v>0</v>
      </c>
      <c r="R116" s="215"/>
      <c r="S116" s="215" t="s">
        <v>147</v>
      </c>
      <c r="T116" s="215">
        <v>2020</v>
      </c>
      <c r="U116" s="215">
        <v>0</v>
      </c>
      <c r="V116" s="215">
        <f>ROUND(E116*U116,2)</f>
        <v>0</v>
      </c>
      <c r="W116" s="215"/>
      <c r="X116" s="215" t="s">
        <v>184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185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ht="22.5" outlineLevel="1" x14ac:dyDescent="0.2">
      <c r="A117" s="229">
        <v>64</v>
      </c>
      <c r="B117" s="230" t="s">
        <v>314</v>
      </c>
      <c r="C117" s="236" t="s">
        <v>315</v>
      </c>
      <c r="D117" s="231" t="s">
        <v>232</v>
      </c>
      <c r="E117" s="232">
        <v>7</v>
      </c>
      <c r="F117" s="233">
        <v>5744</v>
      </c>
      <c r="G117" s="234">
        <f>ROUND(E117*F117,2)</f>
        <v>40208</v>
      </c>
      <c r="H117" s="215">
        <v>5744</v>
      </c>
      <c r="I117" s="215">
        <f>ROUND(E117*H117,2)</f>
        <v>40208</v>
      </c>
      <c r="J117" s="215">
        <v>0</v>
      </c>
      <c r="K117" s="215">
        <f>ROUND(E117*J117,2)</f>
        <v>0</v>
      </c>
      <c r="L117" s="215">
        <v>15</v>
      </c>
      <c r="M117" s="215">
        <f>G117*(1+L117/100)</f>
        <v>46239.199999999997</v>
      </c>
      <c r="N117" s="215">
        <v>2.86E-2</v>
      </c>
      <c r="O117" s="215">
        <f>ROUND(E117*N117,2)</f>
        <v>0.2</v>
      </c>
      <c r="P117" s="215">
        <v>0</v>
      </c>
      <c r="Q117" s="215">
        <f>ROUND(E117*P117,2)</f>
        <v>0</v>
      </c>
      <c r="R117" s="215"/>
      <c r="S117" s="215" t="s">
        <v>147</v>
      </c>
      <c r="T117" s="215">
        <v>2020</v>
      </c>
      <c r="U117" s="215">
        <v>0</v>
      </c>
      <c r="V117" s="215">
        <f>ROUND(E117*U117,2)</f>
        <v>0</v>
      </c>
      <c r="W117" s="215"/>
      <c r="X117" s="215" t="s">
        <v>184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185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29">
        <v>65</v>
      </c>
      <c r="B118" s="230" t="s">
        <v>316</v>
      </c>
      <c r="C118" s="236" t="s">
        <v>317</v>
      </c>
      <c r="D118" s="231" t="s">
        <v>246</v>
      </c>
      <c r="E118" s="232">
        <v>0.2288</v>
      </c>
      <c r="F118" s="233">
        <v>3605</v>
      </c>
      <c r="G118" s="234">
        <f>ROUND(E118*F118,2)</f>
        <v>824.82</v>
      </c>
      <c r="H118" s="215">
        <v>0</v>
      </c>
      <c r="I118" s="215">
        <f>ROUND(E118*H118,2)</f>
        <v>0</v>
      </c>
      <c r="J118" s="215">
        <v>3605</v>
      </c>
      <c r="K118" s="215">
        <f>ROUND(E118*J118,2)</f>
        <v>824.82</v>
      </c>
      <c r="L118" s="215">
        <v>15</v>
      </c>
      <c r="M118" s="215">
        <f>G118*(1+L118/100)</f>
        <v>948.54300000000001</v>
      </c>
      <c r="N118" s="215">
        <v>0</v>
      </c>
      <c r="O118" s="215">
        <f>ROUND(E118*N118,2)</f>
        <v>0</v>
      </c>
      <c r="P118" s="215">
        <v>0</v>
      </c>
      <c r="Q118" s="215">
        <f>ROUND(E118*P118,2)</f>
        <v>0</v>
      </c>
      <c r="R118" s="215"/>
      <c r="S118" s="215" t="s">
        <v>141</v>
      </c>
      <c r="T118" s="215" t="s">
        <v>142</v>
      </c>
      <c r="U118" s="215">
        <v>3.0750000000000002</v>
      </c>
      <c r="V118" s="215">
        <f>ROUND(E118*U118,2)</f>
        <v>0.7</v>
      </c>
      <c r="W118" s="215"/>
      <c r="X118" s="215" t="s">
        <v>258</v>
      </c>
      <c r="Y118" s="210"/>
      <c r="Z118" s="210"/>
      <c r="AA118" s="210"/>
      <c r="AB118" s="210"/>
      <c r="AC118" s="210"/>
      <c r="AD118" s="210"/>
      <c r="AE118" s="210"/>
      <c r="AF118" s="210"/>
      <c r="AG118" s="210" t="s">
        <v>259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">
      <c r="A119" s="217" t="s">
        <v>136</v>
      </c>
      <c r="B119" s="218" t="s">
        <v>93</v>
      </c>
      <c r="C119" s="235" t="s">
        <v>94</v>
      </c>
      <c r="D119" s="219"/>
      <c r="E119" s="220"/>
      <c r="F119" s="221"/>
      <c r="G119" s="222">
        <f>SUMIF(AG120:AG123,"&lt;&gt;NOR",G120:G123)</f>
        <v>5416.25</v>
      </c>
      <c r="H119" s="216"/>
      <c r="I119" s="216">
        <f>SUM(I120:I123)</f>
        <v>0</v>
      </c>
      <c r="J119" s="216"/>
      <c r="K119" s="216">
        <f>SUM(K120:K123)</f>
        <v>5416.25</v>
      </c>
      <c r="L119" s="216"/>
      <c r="M119" s="216">
        <f>SUM(M120:M123)</f>
        <v>6228.6875</v>
      </c>
      <c r="N119" s="216"/>
      <c r="O119" s="216">
        <f>SUM(O120:O123)</f>
        <v>0</v>
      </c>
      <c r="P119" s="216"/>
      <c r="Q119" s="216">
        <f>SUM(Q120:Q123)</f>
        <v>0.16</v>
      </c>
      <c r="R119" s="216"/>
      <c r="S119" s="216"/>
      <c r="T119" s="216"/>
      <c r="U119" s="216"/>
      <c r="V119" s="216">
        <f>SUM(V120:V123)</f>
        <v>12.2</v>
      </c>
      <c r="W119" s="216"/>
      <c r="X119" s="216"/>
      <c r="AG119" t="s">
        <v>137</v>
      </c>
    </row>
    <row r="120" spans="1:60" outlineLevel="1" x14ac:dyDescent="0.2">
      <c r="A120" s="223">
        <v>66</v>
      </c>
      <c r="B120" s="224" t="s">
        <v>318</v>
      </c>
      <c r="C120" s="237" t="s">
        <v>319</v>
      </c>
      <c r="D120" s="225" t="s">
        <v>170</v>
      </c>
      <c r="E120" s="226">
        <v>17.5</v>
      </c>
      <c r="F120" s="227">
        <v>182</v>
      </c>
      <c r="G120" s="228">
        <f>ROUND(E120*F120,2)</f>
        <v>3185</v>
      </c>
      <c r="H120" s="215">
        <v>0</v>
      </c>
      <c r="I120" s="215">
        <f>ROUND(E120*H120,2)</f>
        <v>0</v>
      </c>
      <c r="J120" s="215">
        <v>182</v>
      </c>
      <c r="K120" s="215">
        <f>ROUND(E120*J120,2)</f>
        <v>3185</v>
      </c>
      <c r="L120" s="215">
        <v>15</v>
      </c>
      <c r="M120" s="215">
        <f>G120*(1+L120/100)</f>
        <v>3662.7499999999995</v>
      </c>
      <c r="N120" s="215">
        <v>0</v>
      </c>
      <c r="O120" s="215">
        <f>ROUND(E120*N120,2)</f>
        <v>0</v>
      </c>
      <c r="P120" s="215">
        <v>0</v>
      </c>
      <c r="Q120" s="215">
        <f>ROUND(E120*P120,2)</f>
        <v>0</v>
      </c>
      <c r="R120" s="215"/>
      <c r="S120" s="215" t="s">
        <v>141</v>
      </c>
      <c r="T120" s="215" t="s">
        <v>141</v>
      </c>
      <c r="U120" s="215">
        <v>0.41</v>
      </c>
      <c r="V120" s="215">
        <f>ROUND(E120*U120,2)</f>
        <v>7.18</v>
      </c>
      <c r="W120" s="215"/>
      <c r="X120" s="215" t="s">
        <v>153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154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3"/>
      <c r="B121" s="214"/>
      <c r="C121" s="242" t="s">
        <v>320</v>
      </c>
      <c r="D121" s="240"/>
      <c r="E121" s="241">
        <v>17.5</v>
      </c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15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156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23">
        <v>67</v>
      </c>
      <c r="B122" s="224" t="s">
        <v>321</v>
      </c>
      <c r="C122" s="237" t="s">
        <v>322</v>
      </c>
      <c r="D122" s="225" t="s">
        <v>170</v>
      </c>
      <c r="E122" s="226">
        <v>17.5</v>
      </c>
      <c r="F122" s="227">
        <v>127.5</v>
      </c>
      <c r="G122" s="228">
        <f>ROUND(E122*F122,2)</f>
        <v>2231.25</v>
      </c>
      <c r="H122" s="215">
        <v>0</v>
      </c>
      <c r="I122" s="215">
        <f>ROUND(E122*H122,2)</f>
        <v>0</v>
      </c>
      <c r="J122" s="215">
        <v>127.5</v>
      </c>
      <c r="K122" s="215">
        <f>ROUND(E122*J122,2)</f>
        <v>2231.25</v>
      </c>
      <c r="L122" s="215">
        <v>15</v>
      </c>
      <c r="M122" s="215">
        <f>G122*(1+L122/100)</f>
        <v>2565.9375</v>
      </c>
      <c r="N122" s="215">
        <v>0</v>
      </c>
      <c r="O122" s="215">
        <f>ROUND(E122*N122,2)</f>
        <v>0</v>
      </c>
      <c r="P122" s="215">
        <v>9.2499999999999995E-3</v>
      </c>
      <c r="Q122" s="215">
        <f>ROUND(E122*P122,2)</f>
        <v>0.16</v>
      </c>
      <c r="R122" s="215"/>
      <c r="S122" s="215" t="s">
        <v>141</v>
      </c>
      <c r="T122" s="215" t="s">
        <v>141</v>
      </c>
      <c r="U122" s="215">
        <v>0.28699999999999998</v>
      </c>
      <c r="V122" s="215">
        <f>ROUND(E122*U122,2)</f>
        <v>5.0199999999999996</v>
      </c>
      <c r="W122" s="215"/>
      <c r="X122" s="215" t="s">
        <v>153</v>
      </c>
      <c r="Y122" s="210"/>
      <c r="Z122" s="210"/>
      <c r="AA122" s="210"/>
      <c r="AB122" s="210"/>
      <c r="AC122" s="210"/>
      <c r="AD122" s="210"/>
      <c r="AE122" s="210"/>
      <c r="AF122" s="210"/>
      <c r="AG122" s="210" t="s">
        <v>154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3"/>
      <c r="B123" s="214"/>
      <c r="C123" s="242" t="s">
        <v>320</v>
      </c>
      <c r="D123" s="240"/>
      <c r="E123" s="241">
        <v>17.5</v>
      </c>
      <c r="F123" s="215"/>
      <c r="G123" s="215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15"/>
      <c r="X123" s="215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156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x14ac:dyDescent="0.2">
      <c r="A124" s="217" t="s">
        <v>136</v>
      </c>
      <c r="B124" s="218" t="s">
        <v>95</v>
      </c>
      <c r="C124" s="235" t="s">
        <v>96</v>
      </c>
      <c r="D124" s="219"/>
      <c r="E124" s="220"/>
      <c r="F124" s="221"/>
      <c r="G124" s="222">
        <f>SUMIF(AG125:AG144,"&lt;&gt;NOR",G125:G144)</f>
        <v>25173.260000000002</v>
      </c>
      <c r="H124" s="216"/>
      <c r="I124" s="216">
        <f>SUM(I125:I144)</f>
        <v>10018.24</v>
      </c>
      <c r="J124" s="216"/>
      <c r="K124" s="216">
        <f>SUM(K125:K144)</f>
        <v>15155.02</v>
      </c>
      <c r="L124" s="216"/>
      <c r="M124" s="216">
        <f>SUM(M125:M144)</f>
        <v>28949.248999999996</v>
      </c>
      <c r="N124" s="216"/>
      <c r="O124" s="216">
        <f>SUM(O125:O144)</f>
        <v>0</v>
      </c>
      <c r="P124" s="216"/>
      <c r="Q124" s="216">
        <f>SUM(Q125:Q144)</f>
        <v>0</v>
      </c>
      <c r="R124" s="216"/>
      <c r="S124" s="216"/>
      <c r="T124" s="216"/>
      <c r="U124" s="216"/>
      <c r="V124" s="216">
        <f>SUM(V125:V144)</f>
        <v>30.89</v>
      </c>
      <c r="W124" s="216"/>
      <c r="X124" s="216"/>
      <c r="AG124" t="s">
        <v>137</v>
      </c>
    </row>
    <row r="125" spans="1:60" outlineLevel="1" x14ac:dyDescent="0.2">
      <c r="A125" s="223">
        <v>68</v>
      </c>
      <c r="B125" s="224" t="s">
        <v>323</v>
      </c>
      <c r="C125" s="237" t="s">
        <v>324</v>
      </c>
      <c r="D125" s="225" t="s">
        <v>152</v>
      </c>
      <c r="E125" s="226">
        <v>6.55</v>
      </c>
      <c r="F125" s="227">
        <v>115</v>
      </c>
      <c r="G125" s="228">
        <f>ROUND(E125*F125,2)</f>
        <v>753.25</v>
      </c>
      <c r="H125" s="215">
        <v>0</v>
      </c>
      <c r="I125" s="215">
        <f>ROUND(E125*H125,2)</f>
        <v>0</v>
      </c>
      <c r="J125" s="215">
        <v>115</v>
      </c>
      <c r="K125" s="215">
        <f>ROUND(E125*J125,2)</f>
        <v>753.25</v>
      </c>
      <c r="L125" s="215">
        <v>15</v>
      </c>
      <c r="M125" s="215">
        <f>G125*(1+L125/100)</f>
        <v>866.23749999999995</v>
      </c>
      <c r="N125" s="215">
        <v>0</v>
      </c>
      <c r="O125" s="215">
        <f>ROUND(E125*N125,2)</f>
        <v>0</v>
      </c>
      <c r="P125" s="215">
        <v>0</v>
      </c>
      <c r="Q125" s="215">
        <f>ROUND(E125*P125,2)</f>
        <v>0</v>
      </c>
      <c r="R125" s="215"/>
      <c r="S125" s="215" t="s">
        <v>147</v>
      </c>
      <c r="T125" s="215" t="s">
        <v>142</v>
      </c>
      <c r="U125" s="215">
        <v>0.255</v>
      </c>
      <c r="V125" s="215">
        <f>ROUND(E125*U125,2)</f>
        <v>1.67</v>
      </c>
      <c r="W125" s="215"/>
      <c r="X125" s="215" t="s">
        <v>153</v>
      </c>
      <c r="Y125" s="210"/>
      <c r="Z125" s="210"/>
      <c r="AA125" s="210"/>
      <c r="AB125" s="210"/>
      <c r="AC125" s="210"/>
      <c r="AD125" s="210"/>
      <c r="AE125" s="210"/>
      <c r="AF125" s="210"/>
      <c r="AG125" s="210" t="s">
        <v>325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3"/>
      <c r="B126" s="214"/>
      <c r="C126" s="242" t="s">
        <v>326</v>
      </c>
      <c r="D126" s="240"/>
      <c r="E126" s="241">
        <v>6.55</v>
      </c>
      <c r="F126" s="215"/>
      <c r="G126" s="215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15"/>
      <c r="X126" s="215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156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23">
        <v>69</v>
      </c>
      <c r="B127" s="224" t="s">
        <v>327</v>
      </c>
      <c r="C127" s="237" t="s">
        <v>328</v>
      </c>
      <c r="D127" s="225" t="s">
        <v>152</v>
      </c>
      <c r="E127" s="226">
        <v>6.55</v>
      </c>
      <c r="F127" s="227">
        <v>20</v>
      </c>
      <c r="G127" s="228">
        <f>ROUND(E127*F127,2)</f>
        <v>131</v>
      </c>
      <c r="H127" s="215">
        <v>0</v>
      </c>
      <c r="I127" s="215">
        <f>ROUND(E127*H127,2)</f>
        <v>0</v>
      </c>
      <c r="J127" s="215">
        <v>20</v>
      </c>
      <c r="K127" s="215">
        <f>ROUND(E127*J127,2)</f>
        <v>131</v>
      </c>
      <c r="L127" s="215">
        <v>15</v>
      </c>
      <c r="M127" s="215">
        <f>G127*(1+L127/100)</f>
        <v>150.64999999999998</v>
      </c>
      <c r="N127" s="215">
        <v>0</v>
      </c>
      <c r="O127" s="215">
        <f>ROUND(E127*N127,2)</f>
        <v>0</v>
      </c>
      <c r="P127" s="215">
        <v>0</v>
      </c>
      <c r="Q127" s="215">
        <f>ROUND(E127*P127,2)</f>
        <v>0</v>
      </c>
      <c r="R127" s="215"/>
      <c r="S127" s="215" t="s">
        <v>147</v>
      </c>
      <c r="T127" s="215" t="s">
        <v>142</v>
      </c>
      <c r="U127" s="215">
        <v>0.05</v>
      </c>
      <c r="V127" s="215">
        <f>ROUND(E127*U127,2)</f>
        <v>0.33</v>
      </c>
      <c r="W127" s="215"/>
      <c r="X127" s="215" t="s">
        <v>153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325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3"/>
      <c r="B128" s="214"/>
      <c r="C128" s="242" t="s">
        <v>326</v>
      </c>
      <c r="D128" s="240"/>
      <c r="E128" s="241">
        <v>6.55</v>
      </c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15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156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23">
        <v>70</v>
      </c>
      <c r="B129" s="224" t="s">
        <v>329</v>
      </c>
      <c r="C129" s="237" t="s">
        <v>330</v>
      </c>
      <c r="D129" s="225" t="s">
        <v>170</v>
      </c>
      <c r="E129" s="226">
        <v>25</v>
      </c>
      <c r="F129" s="227">
        <v>267</v>
      </c>
      <c r="G129" s="228">
        <f>ROUND(E129*F129,2)</f>
        <v>6675</v>
      </c>
      <c r="H129" s="215">
        <v>0</v>
      </c>
      <c r="I129" s="215">
        <f>ROUND(E129*H129,2)</f>
        <v>0</v>
      </c>
      <c r="J129" s="215">
        <v>267</v>
      </c>
      <c r="K129" s="215">
        <f>ROUND(E129*J129,2)</f>
        <v>6675</v>
      </c>
      <c r="L129" s="215">
        <v>15</v>
      </c>
      <c r="M129" s="215">
        <f>G129*(1+L129/100)</f>
        <v>7676.2499999999991</v>
      </c>
      <c r="N129" s="215">
        <v>0</v>
      </c>
      <c r="O129" s="215">
        <f>ROUND(E129*N129,2)</f>
        <v>0</v>
      </c>
      <c r="P129" s="215">
        <v>0</v>
      </c>
      <c r="Q129" s="215">
        <f>ROUND(E129*P129,2)</f>
        <v>0</v>
      </c>
      <c r="R129" s="215"/>
      <c r="S129" s="215" t="s">
        <v>147</v>
      </c>
      <c r="T129" s="215" t="s">
        <v>142</v>
      </c>
      <c r="U129" s="215">
        <v>0.45600000000000002</v>
      </c>
      <c r="V129" s="215">
        <f>ROUND(E129*U129,2)</f>
        <v>11.4</v>
      </c>
      <c r="W129" s="215"/>
      <c r="X129" s="215" t="s">
        <v>153</v>
      </c>
      <c r="Y129" s="210"/>
      <c r="Z129" s="210"/>
      <c r="AA129" s="210"/>
      <c r="AB129" s="210"/>
      <c r="AC129" s="210"/>
      <c r="AD129" s="210"/>
      <c r="AE129" s="210"/>
      <c r="AF129" s="210"/>
      <c r="AG129" s="210" t="s">
        <v>325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3"/>
      <c r="B130" s="214"/>
      <c r="C130" s="242" t="s">
        <v>331</v>
      </c>
      <c r="D130" s="240"/>
      <c r="E130" s="241">
        <v>25</v>
      </c>
      <c r="F130" s="215"/>
      <c r="G130" s="215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15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156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23">
        <v>71</v>
      </c>
      <c r="B131" s="224" t="s">
        <v>332</v>
      </c>
      <c r="C131" s="237" t="s">
        <v>333</v>
      </c>
      <c r="D131" s="225" t="s">
        <v>170</v>
      </c>
      <c r="E131" s="226">
        <v>25</v>
      </c>
      <c r="F131" s="227">
        <v>160</v>
      </c>
      <c r="G131" s="228">
        <f>ROUND(E131*F131,2)</f>
        <v>4000</v>
      </c>
      <c r="H131" s="215">
        <v>0</v>
      </c>
      <c r="I131" s="215">
        <f>ROUND(E131*H131,2)</f>
        <v>0</v>
      </c>
      <c r="J131" s="215">
        <v>160</v>
      </c>
      <c r="K131" s="215">
        <f>ROUND(E131*J131,2)</f>
        <v>4000</v>
      </c>
      <c r="L131" s="215">
        <v>15</v>
      </c>
      <c r="M131" s="215">
        <f>G131*(1+L131/100)</f>
        <v>4600</v>
      </c>
      <c r="N131" s="215">
        <v>0</v>
      </c>
      <c r="O131" s="215">
        <f>ROUND(E131*N131,2)</f>
        <v>0</v>
      </c>
      <c r="P131" s="215">
        <v>0</v>
      </c>
      <c r="Q131" s="215">
        <f>ROUND(E131*P131,2)</f>
        <v>0</v>
      </c>
      <c r="R131" s="215"/>
      <c r="S131" s="215" t="s">
        <v>147</v>
      </c>
      <c r="T131" s="215" t="s">
        <v>142</v>
      </c>
      <c r="U131" s="215">
        <v>0.23</v>
      </c>
      <c r="V131" s="215">
        <f>ROUND(E131*U131,2)</f>
        <v>5.75</v>
      </c>
      <c r="W131" s="215"/>
      <c r="X131" s="215" t="s">
        <v>153</v>
      </c>
      <c r="Y131" s="210"/>
      <c r="Z131" s="210"/>
      <c r="AA131" s="210"/>
      <c r="AB131" s="210"/>
      <c r="AC131" s="210"/>
      <c r="AD131" s="210"/>
      <c r="AE131" s="210"/>
      <c r="AF131" s="210"/>
      <c r="AG131" s="210" t="s">
        <v>325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3"/>
      <c r="B132" s="214"/>
      <c r="C132" s="242" t="s">
        <v>331</v>
      </c>
      <c r="D132" s="240"/>
      <c r="E132" s="241">
        <v>25</v>
      </c>
      <c r="F132" s="215"/>
      <c r="G132" s="215"/>
      <c r="H132" s="215"/>
      <c r="I132" s="215"/>
      <c r="J132" s="215"/>
      <c r="K132" s="215"/>
      <c r="L132" s="215"/>
      <c r="M132" s="215"/>
      <c r="N132" s="215"/>
      <c r="O132" s="215"/>
      <c r="P132" s="215"/>
      <c r="Q132" s="215"/>
      <c r="R132" s="215"/>
      <c r="S132" s="215"/>
      <c r="T132" s="215"/>
      <c r="U132" s="215"/>
      <c r="V132" s="215"/>
      <c r="W132" s="215"/>
      <c r="X132" s="215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156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23">
        <v>72</v>
      </c>
      <c r="B133" s="224" t="s">
        <v>334</v>
      </c>
      <c r="C133" s="237" t="s">
        <v>335</v>
      </c>
      <c r="D133" s="225" t="s">
        <v>170</v>
      </c>
      <c r="E133" s="226">
        <v>10.8</v>
      </c>
      <c r="F133" s="227">
        <v>120</v>
      </c>
      <c r="G133" s="228">
        <f>ROUND(E133*F133,2)</f>
        <v>1296</v>
      </c>
      <c r="H133" s="215">
        <v>0</v>
      </c>
      <c r="I133" s="215">
        <f>ROUND(E133*H133,2)</f>
        <v>0</v>
      </c>
      <c r="J133" s="215">
        <v>120</v>
      </c>
      <c r="K133" s="215">
        <f>ROUND(E133*J133,2)</f>
        <v>1296</v>
      </c>
      <c r="L133" s="215">
        <v>15</v>
      </c>
      <c r="M133" s="215">
        <f>G133*(1+L133/100)</f>
        <v>1490.3999999999999</v>
      </c>
      <c r="N133" s="215">
        <v>0</v>
      </c>
      <c r="O133" s="215">
        <f>ROUND(E133*N133,2)</f>
        <v>0</v>
      </c>
      <c r="P133" s="215">
        <v>0</v>
      </c>
      <c r="Q133" s="215">
        <f>ROUND(E133*P133,2)</f>
        <v>0</v>
      </c>
      <c r="R133" s="215"/>
      <c r="S133" s="215" t="s">
        <v>147</v>
      </c>
      <c r="T133" s="215" t="s">
        <v>142</v>
      </c>
      <c r="U133" s="215">
        <v>0.377</v>
      </c>
      <c r="V133" s="215">
        <f>ROUND(E133*U133,2)</f>
        <v>4.07</v>
      </c>
      <c r="W133" s="215"/>
      <c r="X133" s="215" t="s">
        <v>153</v>
      </c>
      <c r="Y133" s="210"/>
      <c r="Z133" s="210"/>
      <c r="AA133" s="210"/>
      <c r="AB133" s="210"/>
      <c r="AC133" s="210"/>
      <c r="AD133" s="210"/>
      <c r="AE133" s="210"/>
      <c r="AF133" s="210"/>
      <c r="AG133" s="210" t="s">
        <v>325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3"/>
      <c r="B134" s="214"/>
      <c r="C134" s="242" t="s">
        <v>336</v>
      </c>
      <c r="D134" s="240"/>
      <c r="E134" s="241">
        <v>10.8</v>
      </c>
      <c r="F134" s="215"/>
      <c r="G134" s="215"/>
      <c r="H134" s="215"/>
      <c r="I134" s="215"/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5"/>
      <c r="V134" s="215"/>
      <c r="W134" s="215"/>
      <c r="X134" s="215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156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23">
        <v>73</v>
      </c>
      <c r="B135" s="224" t="s">
        <v>337</v>
      </c>
      <c r="C135" s="237" t="s">
        <v>338</v>
      </c>
      <c r="D135" s="225" t="s">
        <v>170</v>
      </c>
      <c r="E135" s="226">
        <v>51.106000000000002</v>
      </c>
      <c r="F135" s="227">
        <v>45</v>
      </c>
      <c r="G135" s="228">
        <f>ROUND(E135*F135,2)</f>
        <v>2299.77</v>
      </c>
      <c r="H135" s="215">
        <v>0</v>
      </c>
      <c r="I135" s="215">
        <f>ROUND(E135*H135,2)</f>
        <v>0</v>
      </c>
      <c r="J135" s="215">
        <v>45</v>
      </c>
      <c r="K135" s="215">
        <f>ROUND(E135*J135,2)</f>
        <v>2299.77</v>
      </c>
      <c r="L135" s="215">
        <v>15</v>
      </c>
      <c r="M135" s="215">
        <f>G135*(1+L135/100)</f>
        <v>2644.7354999999998</v>
      </c>
      <c r="N135" s="215">
        <v>0</v>
      </c>
      <c r="O135" s="215">
        <f>ROUND(E135*N135,2)</f>
        <v>0</v>
      </c>
      <c r="P135" s="215">
        <v>0</v>
      </c>
      <c r="Q135" s="215">
        <f>ROUND(E135*P135,2)</f>
        <v>0</v>
      </c>
      <c r="R135" s="215"/>
      <c r="S135" s="215" t="s">
        <v>147</v>
      </c>
      <c r="T135" s="215" t="s">
        <v>142</v>
      </c>
      <c r="U135" s="215">
        <v>0.15</v>
      </c>
      <c r="V135" s="215">
        <f>ROUND(E135*U135,2)</f>
        <v>7.67</v>
      </c>
      <c r="W135" s="215"/>
      <c r="X135" s="215" t="s">
        <v>153</v>
      </c>
      <c r="Y135" s="210"/>
      <c r="Z135" s="210"/>
      <c r="AA135" s="210"/>
      <c r="AB135" s="210"/>
      <c r="AC135" s="210"/>
      <c r="AD135" s="210"/>
      <c r="AE135" s="210"/>
      <c r="AF135" s="210"/>
      <c r="AG135" s="210" t="s">
        <v>325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3"/>
      <c r="B136" s="214"/>
      <c r="C136" s="242" t="s">
        <v>339</v>
      </c>
      <c r="D136" s="240"/>
      <c r="E136" s="241">
        <v>51.106000000000002</v>
      </c>
      <c r="F136" s="215"/>
      <c r="G136" s="215"/>
      <c r="H136" s="215"/>
      <c r="I136" s="215"/>
      <c r="J136" s="215"/>
      <c r="K136" s="215"/>
      <c r="L136" s="215"/>
      <c r="M136" s="215"/>
      <c r="N136" s="215"/>
      <c r="O136" s="215"/>
      <c r="P136" s="215"/>
      <c r="Q136" s="215"/>
      <c r="R136" s="215"/>
      <c r="S136" s="215"/>
      <c r="T136" s="215"/>
      <c r="U136" s="215"/>
      <c r="V136" s="215"/>
      <c r="W136" s="215"/>
      <c r="X136" s="215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156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ht="33.75" outlineLevel="1" x14ac:dyDescent="0.2">
      <c r="A137" s="223">
        <v>74</v>
      </c>
      <c r="B137" s="224" t="s">
        <v>340</v>
      </c>
      <c r="C137" s="237" t="s">
        <v>341</v>
      </c>
      <c r="D137" s="225" t="s">
        <v>342</v>
      </c>
      <c r="E137" s="226">
        <v>104.8</v>
      </c>
      <c r="F137" s="227">
        <v>25</v>
      </c>
      <c r="G137" s="228">
        <f>ROUND(E137*F137,2)</f>
        <v>2620</v>
      </c>
      <c r="H137" s="215">
        <v>25</v>
      </c>
      <c r="I137" s="215">
        <f>ROUND(E137*H137,2)</f>
        <v>2620</v>
      </c>
      <c r="J137" s="215">
        <v>0</v>
      </c>
      <c r="K137" s="215">
        <f>ROUND(E137*J137,2)</f>
        <v>0</v>
      </c>
      <c r="L137" s="215">
        <v>15</v>
      </c>
      <c r="M137" s="215">
        <f>G137*(1+L137/100)</f>
        <v>3012.9999999999995</v>
      </c>
      <c r="N137" s="215">
        <v>0</v>
      </c>
      <c r="O137" s="215">
        <f>ROUND(E137*N137,2)</f>
        <v>0</v>
      </c>
      <c r="P137" s="215">
        <v>0</v>
      </c>
      <c r="Q137" s="215">
        <f>ROUND(E137*P137,2)</f>
        <v>0</v>
      </c>
      <c r="R137" s="215"/>
      <c r="S137" s="215" t="s">
        <v>147</v>
      </c>
      <c r="T137" s="215" t="s">
        <v>142</v>
      </c>
      <c r="U137" s="215">
        <v>0</v>
      </c>
      <c r="V137" s="215">
        <f>ROUND(E137*U137,2)</f>
        <v>0</v>
      </c>
      <c r="W137" s="215"/>
      <c r="X137" s="215" t="s">
        <v>184</v>
      </c>
      <c r="Y137" s="210"/>
      <c r="Z137" s="210"/>
      <c r="AA137" s="210"/>
      <c r="AB137" s="210"/>
      <c r="AC137" s="210"/>
      <c r="AD137" s="210"/>
      <c r="AE137" s="210"/>
      <c r="AF137" s="210"/>
      <c r="AG137" s="210" t="s">
        <v>343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3"/>
      <c r="B138" s="214"/>
      <c r="C138" s="242" t="s">
        <v>344</v>
      </c>
      <c r="D138" s="240"/>
      <c r="E138" s="241">
        <v>104.8</v>
      </c>
      <c r="F138" s="215"/>
      <c r="G138" s="215"/>
      <c r="H138" s="215"/>
      <c r="I138" s="215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  <c r="T138" s="215"/>
      <c r="U138" s="215"/>
      <c r="V138" s="215"/>
      <c r="W138" s="215"/>
      <c r="X138" s="215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156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ht="22.5" outlineLevel="1" x14ac:dyDescent="0.2">
      <c r="A139" s="223">
        <v>75</v>
      </c>
      <c r="B139" s="224" t="s">
        <v>345</v>
      </c>
      <c r="C139" s="237" t="s">
        <v>346</v>
      </c>
      <c r="D139" s="225" t="s">
        <v>152</v>
      </c>
      <c r="E139" s="226">
        <v>1.242</v>
      </c>
      <c r="F139" s="227">
        <v>470</v>
      </c>
      <c r="G139" s="228">
        <f>ROUND(E139*F139,2)</f>
        <v>583.74</v>
      </c>
      <c r="H139" s="215">
        <v>470</v>
      </c>
      <c r="I139" s="215">
        <f>ROUND(E139*H139,2)</f>
        <v>583.74</v>
      </c>
      <c r="J139" s="215">
        <v>0</v>
      </c>
      <c r="K139" s="215">
        <f>ROUND(E139*J139,2)</f>
        <v>0</v>
      </c>
      <c r="L139" s="215">
        <v>15</v>
      </c>
      <c r="M139" s="215">
        <f>G139*(1+L139/100)</f>
        <v>671.30099999999993</v>
      </c>
      <c r="N139" s="215">
        <v>0</v>
      </c>
      <c r="O139" s="215">
        <f>ROUND(E139*N139,2)</f>
        <v>0</v>
      </c>
      <c r="P139" s="215">
        <v>0</v>
      </c>
      <c r="Q139" s="215">
        <f>ROUND(E139*P139,2)</f>
        <v>0</v>
      </c>
      <c r="R139" s="215"/>
      <c r="S139" s="215" t="s">
        <v>147</v>
      </c>
      <c r="T139" s="215" t="s">
        <v>142</v>
      </c>
      <c r="U139" s="215">
        <v>0</v>
      </c>
      <c r="V139" s="215">
        <f>ROUND(E139*U139,2)</f>
        <v>0</v>
      </c>
      <c r="W139" s="215"/>
      <c r="X139" s="215" t="s">
        <v>184</v>
      </c>
      <c r="Y139" s="210"/>
      <c r="Z139" s="210"/>
      <c r="AA139" s="210"/>
      <c r="AB139" s="210"/>
      <c r="AC139" s="210"/>
      <c r="AD139" s="210"/>
      <c r="AE139" s="210"/>
      <c r="AF139" s="210"/>
      <c r="AG139" s="210" t="s">
        <v>343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3"/>
      <c r="B140" s="214"/>
      <c r="C140" s="242" t="s">
        <v>347</v>
      </c>
      <c r="D140" s="240"/>
      <c r="E140" s="241">
        <v>1.242</v>
      </c>
      <c r="F140" s="215"/>
      <c r="G140" s="215"/>
      <c r="H140" s="215"/>
      <c r="I140" s="215"/>
      <c r="J140" s="215"/>
      <c r="K140" s="215"/>
      <c r="L140" s="215"/>
      <c r="M140" s="215"/>
      <c r="N140" s="215"/>
      <c r="O140" s="215"/>
      <c r="P140" s="215"/>
      <c r="Q140" s="215"/>
      <c r="R140" s="215"/>
      <c r="S140" s="215"/>
      <c r="T140" s="215"/>
      <c r="U140" s="215"/>
      <c r="V140" s="215"/>
      <c r="W140" s="215"/>
      <c r="X140" s="215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156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ht="22.5" outlineLevel="1" x14ac:dyDescent="0.2">
      <c r="A141" s="223">
        <v>76</v>
      </c>
      <c r="B141" s="224" t="s">
        <v>348</v>
      </c>
      <c r="C141" s="237" t="s">
        <v>349</v>
      </c>
      <c r="D141" s="225" t="s">
        <v>152</v>
      </c>
      <c r="E141" s="226">
        <v>8.25</v>
      </c>
      <c r="F141" s="227">
        <v>382</v>
      </c>
      <c r="G141" s="228">
        <f>ROUND(E141*F141,2)</f>
        <v>3151.5</v>
      </c>
      <c r="H141" s="215">
        <v>382</v>
      </c>
      <c r="I141" s="215">
        <f>ROUND(E141*H141,2)</f>
        <v>3151.5</v>
      </c>
      <c r="J141" s="215">
        <v>0</v>
      </c>
      <c r="K141" s="215">
        <f>ROUND(E141*J141,2)</f>
        <v>0</v>
      </c>
      <c r="L141" s="215">
        <v>15</v>
      </c>
      <c r="M141" s="215">
        <f>G141*(1+L141/100)</f>
        <v>3624.2249999999999</v>
      </c>
      <c r="N141" s="215">
        <v>0</v>
      </c>
      <c r="O141" s="215">
        <f>ROUND(E141*N141,2)</f>
        <v>0</v>
      </c>
      <c r="P141" s="215">
        <v>0</v>
      </c>
      <c r="Q141" s="215">
        <f>ROUND(E141*P141,2)</f>
        <v>0</v>
      </c>
      <c r="R141" s="215"/>
      <c r="S141" s="215" t="s">
        <v>147</v>
      </c>
      <c r="T141" s="215" t="s">
        <v>142</v>
      </c>
      <c r="U141" s="215">
        <v>0</v>
      </c>
      <c r="V141" s="215">
        <f>ROUND(E141*U141,2)</f>
        <v>0</v>
      </c>
      <c r="W141" s="215"/>
      <c r="X141" s="215" t="s">
        <v>184</v>
      </c>
      <c r="Y141" s="210"/>
      <c r="Z141" s="210"/>
      <c r="AA141" s="210"/>
      <c r="AB141" s="210"/>
      <c r="AC141" s="210"/>
      <c r="AD141" s="210"/>
      <c r="AE141" s="210"/>
      <c r="AF141" s="210"/>
      <c r="AG141" s="210" t="s">
        <v>343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3"/>
      <c r="B142" s="214"/>
      <c r="C142" s="242" t="s">
        <v>350</v>
      </c>
      <c r="D142" s="240"/>
      <c r="E142" s="241">
        <v>8.25</v>
      </c>
      <c r="F142" s="215"/>
      <c r="G142" s="215"/>
      <c r="H142" s="215"/>
      <c r="I142" s="215"/>
      <c r="J142" s="215"/>
      <c r="K142" s="215"/>
      <c r="L142" s="215"/>
      <c r="M142" s="215"/>
      <c r="N142" s="215"/>
      <c r="O142" s="215"/>
      <c r="P142" s="215"/>
      <c r="Q142" s="215"/>
      <c r="R142" s="215"/>
      <c r="S142" s="215"/>
      <c r="T142" s="215"/>
      <c r="U142" s="215"/>
      <c r="V142" s="215"/>
      <c r="W142" s="215"/>
      <c r="X142" s="215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156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ht="22.5" outlineLevel="1" x14ac:dyDescent="0.2">
      <c r="A143" s="223">
        <v>77</v>
      </c>
      <c r="B143" s="224" t="s">
        <v>351</v>
      </c>
      <c r="C143" s="237" t="s">
        <v>352</v>
      </c>
      <c r="D143" s="225" t="s">
        <v>152</v>
      </c>
      <c r="E143" s="226">
        <v>8.25</v>
      </c>
      <c r="F143" s="227">
        <v>444</v>
      </c>
      <c r="G143" s="228">
        <f>ROUND(E143*F143,2)</f>
        <v>3663</v>
      </c>
      <c r="H143" s="215">
        <v>444</v>
      </c>
      <c r="I143" s="215">
        <f>ROUND(E143*H143,2)</f>
        <v>3663</v>
      </c>
      <c r="J143" s="215">
        <v>0</v>
      </c>
      <c r="K143" s="215">
        <f>ROUND(E143*J143,2)</f>
        <v>0</v>
      </c>
      <c r="L143" s="215">
        <v>15</v>
      </c>
      <c r="M143" s="215">
        <f>G143*(1+L143/100)</f>
        <v>4212.45</v>
      </c>
      <c r="N143" s="215">
        <v>0</v>
      </c>
      <c r="O143" s="215">
        <f>ROUND(E143*N143,2)</f>
        <v>0</v>
      </c>
      <c r="P143" s="215">
        <v>0</v>
      </c>
      <c r="Q143" s="215">
        <f>ROUND(E143*P143,2)</f>
        <v>0</v>
      </c>
      <c r="R143" s="215"/>
      <c r="S143" s="215" t="s">
        <v>147</v>
      </c>
      <c r="T143" s="215" t="s">
        <v>142</v>
      </c>
      <c r="U143" s="215">
        <v>0</v>
      </c>
      <c r="V143" s="215">
        <f>ROUND(E143*U143,2)</f>
        <v>0</v>
      </c>
      <c r="W143" s="215"/>
      <c r="X143" s="215" t="s">
        <v>184</v>
      </c>
      <c r="Y143" s="210"/>
      <c r="Z143" s="210"/>
      <c r="AA143" s="210"/>
      <c r="AB143" s="210"/>
      <c r="AC143" s="210"/>
      <c r="AD143" s="210"/>
      <c r="AE143" s="210"/>
      <c r="AF143" s="210"/>
      <c r="AG143" s="210" t="s">
        <v>343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3"/>
      <c r="B144" s="214"/>
      <c r="C144" s="242" t="s">
        <v>353</v>
      </c>
      <c r="D144" s="240"/>
      <c r="E144" s="241">
        <v>8.25</v>
      </c>
      <c r="F144" s="215"/>
      <c r="G144" s="215"/>
      <c r="H144" s="215"/>
      <c r="I144" s="215"/>
      <c r="J144" s="215"/>
      <c r="K144" s="215"/>
      <c r="L144" s="215"/>
      <c r="M144" s="215"/>
      <c r="N144" s="215"/>
      <c r="O144" s="215"/>
      <c r="P144" s="215"/>
      <c r="Q144" s="215"/>
      <c r="R144" s="215"/>
      <c r="S144" s="215"/>
      <c r="T144" s="215"/>
      <c r="U144" s="215"/>
      <c r="V144" s="215"/>
      <c r="W144" s="215"/>
      <c r="X144" s="215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156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x14ac:dyDescent="0.2">
      <c r="A145" s="217" t="s">
        <v>136</v>
      </c>
      <c r="B145" s="218" t="s">
        <v>97</v>
      </c>
      <c r="C145" s="235" t="s">
        <v>98</v>
      </c>
      <c r="D145" s="219"/>
      <c r="E145" s="220"/>
      <c r="F145" s="221"/>
      <c r="G145" s="222">
        <f>SUMIF(AG146:AG162,"&lt;&gt;NOR",G146:G162)</f>
        <v>45441.299999999996</v>
      </c>
      <c r="H145" s="216"/>
      <c r="I145" s="216">
        <f>SUM(I146:I162)</f>
        <v>25417.16</v>
      </c>
      <c r="J145" s="216"/>
      <c r="K145" s="216">
        <f>SUM(K146:K162)</f>
        <v>20024.14</v>
      </c>
      <c r="L145" s="216"/>
      <c r="M145" s="216">
        <f>SUM(M146:M162)</f>
        <v>52257.494999999995</v>
      </c>
      <c r="N145" s="216"/>
      <c r="O145" s="216">
        <f>SUM(O146:O162)</f>
        <v>3.4099999999999997</v>
      </c>
      <c r="P145" s="216"/>
      <c r="Q145" s="216">
        <f>SUM(Q146:Q162)</f>
        <v>0.05</v>
      </c>
      <c r="R145" s="216"/>
      <c r="S145" s="216"/>
      <c r="T145" s="216"/>
      <c r="U145" s="216"/>
      <c r="V145" s="216">
        <f>SUM(V146:V162)</f>
        <v>40.61</v>
      </c>
      <c r="W145" s="216"/>
      <c r="X145" s="216"/>
      <c r="AG145" t="s">
        <v>137</v>
      </c>
    </row>
    <row r="146" spans="1:60" outlineLevel="1" x14ac:dyDescent="0.2">
      <c r="A146" s="223">
        <v>78</v>
      </c>
      <c r="B146" s="224" t="s">
        <v>354</v>
      </c>
      <c r="C146" s="237" t="s">
        <v>355</v>
      </c>
      <c r="D146" s="225" t="s">
        <v>152</v>
      </c>
      <c r="E146" s="226">
        <v>41.91</v>
      </c>
      <c r="F146" s="227">
        <v>220</v>
      </c>
      <c r="G146" s="228">
        <f>ROUND(E146*F146,2)</f>
        <v>9220.2000000000007</v>
      </c>
      <c r="H146" s="215">
        <v>0</v>
      </c>
      <c r="I146" s="215">
        <f>ROUND(E146*H146,2)</f>
        <v>0</v>
      </c>
      <c r="J146" s="215">
        <v>220</v>
      </c>
      <c r="K146" s="215">
        <f>ROUND(E146*J146,2)</f>
        <v>9220.2000000000007</v>
      </c>
      <c r="L146" s="215">
        <v>15</v>
      </c>
      <c r="M146" s="215">
        <f>G146*(1+L146/100)</f>
        <v>10603.23</v>
      </c>
      <c r="N146" s="215">
        <v>0</v>
      </c>
      <c r="O146" s="215">
        <f>ROUND(E146*N146,2)</f>
        <v>0</v>
      </c>
      <c r="P146" s="215">
        <v>0</v>
      </c>
      <c r="Q146" s="215">
        <f>ROUND(E146*P146,2)</f>
        <v>0</v>
      </c>
      <c r="R146" s="215"/>
      <c r="S146" s="215" t="s">
        <v>147</v>
      </c>
      <c r="T146" s="215" t="s">
        <v>142</v>
      </c>
      <c r="U146" s="215">
        <v>0.14699999999999999</v>
      </c>
      <c r="V146" s="215">
        <f>ROUND(E146*U146,2)</f>
        <v>6.16</v>
      </c>
      <c r="W146" s="215"/>
      <c r="X146" s="215" t="s">
        <v>153</v>
      </c>
      <c r="Y146" s="210"/>
      <c r="Z146" s="210"/>
      <c r="AA146" s="210"/>
      <c r="AB146" s="210"/>
      <c r="AC146" s="210"/>
      <c r="AD146" s="210"/>
      <c r="AE146" s="210"/>
      <c r="AF146" s="210"/>
      <c r="AG146" s="210" t="s">
        <v>325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3"/>
      <c r="B147" s="214"/>
      <c r="C147" s="242" t="s">
        <v>356</v>
      </c>
      <c r="D147" s="240"/>
      <c r="E147" s="241">
        <v>41.91</v>
      </c>
      <c r="F147" s="215"/>
      <c r="G147" s="215"/>
      <c r="H147" s="215"/>
      <c r="I147" s="215"/>
      <c r="J147" s="215"/>
      <c r="K147" s="215"/>
      <c r="L147" s="215"/>
      <c r="M147" s="215"/>
      <c r="N147" s="215"/>
      <c r="O147" s="215"/>
      <c r="P147" s="215"/>
      <c r="Q147" s="215"/>
      <c r="R147" s="215"/>
      <c r="S147" s="215"/>
      <c r="T147" s="215"/>
      <c r="U147" s="215"/>
      <c r="V147" s="215"/>
      <c r="W147" s="215"/>
      <c r="X147" s="215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156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23">
        <v>79</v>
      </c>
      <c r="B148" s="224" t="s">
        <v>357</v>
      </c>
      <c r="C148" s="237" t="s">
        <v>358</v>
      </c>
      <c r="D148" s="225" t="s">
        <v>152</v>
      </c>
      <c r="E148" s="226">
        <v>41.91</v>
      </c>
      <c r="F148" s="227">
        <v>25</v>
      </c>
      <c r="G148" s="228">
        <f>ROUND(E148*F148,2)</f>
        <v>1047.75</v>
      </c>
      <c r="H148" s="215">
        <v>0</v>
      </c>
      <c r="I148" s="215">
        <f>ROUND(E148*H148,2)</f>
        <v>0</v>
      </c>
      <c r="J148" s="215">
        <v>25</v>
      </c>
      <c r="K148" s="215">
        <f>ROUND(E148*J148,2)</f>
        <v>1047.75</v>
      </c>
      <c r="L148" s="215">
        <v>15</v>
      </c>
      <c r="M148" s="215">
        <f>G148*(1+L148/100)</f>
        <v>1204.9124999999999</v>
      </c>
      <c r="N148" s="215">
        <v>0</v>
      </c>
      <c r="O148" s="215">
        <f>ROUND(E148*N148,2)</f>
        <v>0</v>
      </c>
      <c r="P148" s="215">
        <v>0</v>
      </c>
      <c r="Q148" s="215">
        <f>ROUND(E148*P148,2)</f>
        <v>0</v>
      </c>
      <c r="R148" s="215"/>
      <c r="S148" s="215" t="s">
        <v>147</v>
      </c>
      <c r="T148" s="215" t="s">
        <v>142</v>
      </c>
      <c r="U148" s="215">
        <v>4.5999999999999999E-2</v>
      </c>
      <c r="V148" s="215">
        <f>ROUND(E148*U148,2)</f>
        <v>1.93</v>
      </c>
      <c r="W148" s="215"/>
      <c r="X148" s="215" t="s">
        <v>153</v>
      </c>
      <c r="Y148" s="210"/>
      <c r="Z148" s="210"/>
      <c r="AA148" s="210"/>
      <c r="AB148" s="210"/>
      <c r="AC148" s="210"/>
      <c r="AD148" s="210"/>
      <c r="AE148" s="210"/>
      <c r="AF148" s="210"/>
      <c r="AG148" s="210" t="s">
        <v>325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3"/>
      <c r="B149" s="214"/>
      <c r="C149" s="242" t="s">
        <v>356</v>
      </c>
      <c r="D149" s="240"/>
      <c r="E149" s="241">
        <v>41.91</v>
      </c>
      <c r="F149" s="215"/>
      <c r="G149" s="215"/>
      <c r="H149" s="215"/>
      <c r="I149" s="215"/>
      <c r="J149" s="215"/>
      <c r="K149" s="215"/>
      <c r="L149" s="215"/>
      <c r="M149" s="215"/>
      <c r="N149" s="215"/>
      <c r="O149" s="215"/>
      <c r="P149" s="215"/>
      <c r="Q149" s="215"/>
      <c r="R149" s="215"/>
      <c r="S149" s="215"/>
      <c r="T149" s="215"/>
      <c r="U149" s="215"/>
      <c r="V149" s="215"/>
      <c r="W149" s="215"/>
      <c r="X149" s="215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156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ht="22.5" outlineLevel="1" x14ac:dyDescent="0.2">
      <c r="A150" s="223">
        <v>80</v>
      </c>
      <c r="B150" s="224" t="s">
        <v>359</v>
      </c>
      <c r="C150" s="237" t="s">
        <v>360</v>
      </c>
      <c r="D150" s="225" t="s">
        <v>170</v>
      </c>
      <c r="E150" s="226">
        <v>83.82</v>
      </c>
      <c r="F150" s="227">
        <v>36</v>
      </c>
      <c r="G150" s="228">
        <f>ROUND(E150*F150,2)</f>
        <v>3017.52</v>
      </c>
      <c r="H150" s="215">
        <v>0</v>
      </c>
      <c r="I150" s="215">
        <f>ROUND(E150*H150,2)</f>
        <v>0</v>
      </c>
      <c r="J150" s="215">
        <v>36</v>
      </c>
      <c r="K150" s="215">
        <f>ROUND(E150*J150,2)</f>
        <v>3017.52</v>
      </c>
      <c r="L150" s="215">
        <v>15</v>
      </c>
      <c r="M150" s="215">
        <f>G150*(1+L150/100)</f>
        <v>3470.1479999999997</v>
      </c>
      <c r="N150" s="215">
        <v>0</v>
      </c>
      <c r="O150" s="215">
        <f>ROUND(E150*N150,2)</f>
        <v>0</v>
      </c>
      <c r="P150" s="215">
        <v>0</v>
      </c>
      <c r="Q150" s="215">
        <f>ROUND(E150*P150,2)</f>
        <v>0</v>
      </c>
      <c r="R150" s="215"/>
      <c r="S150" s="215" t="s">
        <v>147</v>
      </c>
      <c r="T150" s="215" t="s">
        <v>142</v>
      </c>
      <c r="U150" s="215">
        <v>0.13719999999999999</v>
      </c>
      <c r="V150" s="215">
        <f>ROUND(E150*U150,2)</f>
        <v>11.5</v>
      </c>
      <c r="W150" s="215"/>
      <c r="X150" s="215" t="s">
        <v>153</v>
      </c>
      <c r="Y150" s="210"/>
      <c r="Z150" s="210"/>
      <c r="AA150" s="210"/>
      <c r="AB150" s="210"/>
      <c r="AC150" s="210"/>
      <c r="AD150" s="210"/>
      <c r="AE150" s="210"/>
      <c r="AF150" s="210"/>
      <c r="AG150" s="210" t="s">
        <v>325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3"/>
      <c r="B151" s="214"/>
      <c r="C151" s="242" t="s">
        <v>361</v>
      </c>
      <c r="D151" s="240"/>
      <c r="E151" s="241">
        <v>83.82</v>
      </c>
      <c r="F151" s="215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15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156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23">
        <v>81</v>
      </c>
      <c r="B152" s="224" t="s">
        <v>362</v>
      </c>
      <c r="C152" s="237" t="s">
        <v>363</v>
      </c>
      <c r="D152" s="225" t="s">
        <v>152</v>
      </c>
      <c r="E152" s="226">
        <v>48.46</v>
      </c>
      <c r="F152" s="227">
        <v>39.6</v>
      </c>
      <c r="G152" s="228">
        <f>ROUND(E152*F152,2)</f>
        <v>1919.02</v>
      </c>
      <c r="H152" s="215">
        <v>0</v>
      </c>
      <c r="I152" s="215">
        <f>ROUND(E152*H152,2)</f>
        <v>0</v>
      </c>
      <c r="J152" s="215">
        <v>39.6</v>
      </c>
      <c r="K152" s="215">
        <f>ROUND(E152*J152,2)</f>
        <v>1919.02</v>
      </c>
      <c r="L152" s="215">
        <v>15</v>
      </c>
      <c r="M152" s="215">
        <f>G152*(1+L152/100)</f>
        <v>2206.8729999999996</v>
      </c>
      <c r="N152" s="215">
        <v>0</v>
      </c>
      <c r="O152" s="215">
        <f>ROUND(E152*N152,2)</f>
        <v>0</v>
      </c>
      <c r="P152" s="215">
        <v>1E-3</v>
      </c>
      <c r="Q152" s="215">
        <f>ROUND(E152*P152,2)</f>
        <v>0.05</v>
      </c>
      <c r="R152" s="215"/>
      <c r="S152" s="215" t="s">
        <v>141</v>
      </c>
      <c r="T152" s="215" t="s">
        <v>141</v>
      </c>
      <c r="U152" s="215">
        <v>0.105</v>
      </c>
      <c r="V152" s="215">
        <f>ROUND(E152*U152,2)</f>
        <v>5.09</v>
      </c>
      <c r="W152" s="215"/>
      <c r="X152" s="215" t="s">
        <v>153</v>
      </c>
      <c r="Y152" s="210"/>
      <c r="Z152" s="210"/>
      <c r="AA152" s="210"/>
      <c r="AB152" s="210"/>
      <c r="AC152" s="210"/>
      <c r="AD152" s="210"/>
      <c r="AE152" s="210"/>
      <c r="AF152" s="210"/>
      <c r="AG152" s="210" t="s">
        <v>154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3"/>
      <c r="B153" s="214"/>
      <c r="C153" s="242" t="s">
        <v>356</v>
      </c>
      <c r="D153" s="240"/>
      <c r="E153" s="241">
        <v>41.91</v>
      </c>
      <c r="F153" s="215"/>
      <c r="G153" s="215"/>
      <c r="H153" s="215"/>
      <c r="I153" s="215"/>
      <c r="J153" s="215"/>
      <c r="K153" s="215"/>
      <c r="L153" s="215"/>
      <c r="M153" s="215"/>
      <c r="N153" s="215"/>
      <c r="O153" s="215"/>
      <c r="P153" s="215"/>
      <c r="Q153" s="215"/>
      <c r="R153" s="215"/>
      <c r="S153" s="215"/>
      <c r="T153" s="215"/>
      <c r="U153" s="215"/>
      <c r="V153" s="215"/>
      <c r="W153" s="215"/>
      <c r="X153" s="215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156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3"/>
      <c r="B154" s="214"/>
      <c r="C154" s="242" t="s">
        <v>326</v>
      </c>
      <c r="D154" s="240"/>
      <c r="E154" s="241">
        <v>6.55</v>
      </c>
      <c r="F154" s="215"/>
      <c r="G154" s="215"/>
      <c r="H154" s="215"/>
      <c r="I154" s="215"/>
      <c r="J154" s="215"/>
      <c r="K154" s="215"/>
      <c r="L154" s="215"/>
      <c r="M154" s="215"/>
      <c r="N154" s="215"/>
      <c r="O154" s="215"/>
      <c r="P154" s="215"/>
      <c r="Q154" s="215"/>
      <c r="R154" s="215"/>
      <c r="S154" s="215"/>
      <c r="T154" s="215"/>
      <c r="U154" s="215"/>
      <c r="V154" s="215"/>
      <c r="W154" s="215"/>
      <c r="X154" s="215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156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23">
        <v>82</v>
      </c>
      <c r="B155" s="224" t="s">
        <v>364</v>
      </c>
      <c r="C155" s="237" t="s">
        <v>365</v>
      </c>
      <c r="D155" s="225" t="s">
        <v>152</v>
      </c>
      <c r="E155" s="226">
        <v>41.91</v>
      </c>
      <c r="F155" s="227">
        <v>115</v>
      </c>
      <c r="G155" s="228">
        <f>ROUND(E155*F155,2)</f>
        <v>4819.6499999999996</v>
      </c>
      <c r="H155" s="215">
        <v>0</v>
      </c>
      <c r="I155" s="215">
        <f>ROUND(E155*H155,2)</f>
        <v>0</v>
      </c>
      <c r="J155" s="215">
        <v>115</v>
      </c>
      <c r="K155" s="215">
        <f>ROUND(E155*J155,2)</f>
        <v>4819.6499999999996</v>
      </c>
      <c r="L155" s="215">
        <v>15</v>
      </c>
      <c r="M155" s="215">
        <f>G155*(1+L155/100)</f>
        <v>5542.5974999999989</v>
      </c>
      <c r="N155" s="215">
        <v>0</v>
      </c>
      <c r="O155" s="215">
        <f>ROUND(E155*N155,2)</f>
        <v>0</v>
      </c>
      <c r="P155" s="215">
        <v>0</v>
      </c>
      <c r="Q155" s="215">
        <f>ROUND(E155*P155,2)</f>
        <v>0</v>
      </c>
      <c r="R155" s="215"/>
      <c r="S155" s="215" t="s">
        <v>147</v>
      </c>
      <c r="T155" s="215" t="s">
        <v>142</v>
      </c>
      <c r="U155" s="215">
        <v>0.38</v>
      </c>
      <c r="V155" s="215">
        <f>ROUND(E155*U155,2)</f>
        <v>15.93</v>
      </c>
      <c r="W155" s="215"/>
      <c r="X155" s="215" t="s">
        <v>153</v>
      </c>
      <c r="Y155" s="210"/>
      <c r="Z155" s="210"/>
      <c r="AA155" s="210"/>
      <c r="AB155" s="210"/>
      <c r="AC155" s="210"/>
      <c r="AD155" s="210"/>
      <c r="AE155" s="210"/>
      <c r="AF155" s="210"/>
      <c r="AG155" s="210" t="s">
        <v>325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3"/>
      <c r="B156" s="214"/>
      <c r="C156" s="242" t="s">
        <v>356</v>
      </c>
      <c r="D156" s="240"/>
      <c r="E156" s="241">
        <v>41.91</v>
      </c>
      <c r="F156" s="215"/>
      <c r="G156" s="215"/>
      <c r="H156" s="215"/>
      <c r="I156" s="215"/>
      <c r="J156" s="215"/>
      <c r="K156" s="215"/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15"/>
      <c r="X156" s="215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156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ht="45" outlineLevel="1" x14ac:dyDescent="0.2">
      <c r="A157" s="223">
        <v>83</v>
      </c>
      <c r="B157" s="224" t="s">
        <v>366</v>
      </c>
      <c r="C157" s="237" t="s">
        <v>367</v>
      </c>
      <c r="D157" s="225" t="s">
        <v>342</v>
      </c>
      <c r="E157" s="226">
        <v>537.34400000000005</v>
      </c>
      <c r="F157" s="227">
        <v>20</v>
      </c>
      <c r="G157" s="228">
        <f>ROUND(E157*F157,2)</f>
        <v>10746.88</v>
      </c>
      <c r="H157" s="215">
        <v>20</v>
      </c>
      <c r="I157" s="215">
        <f>ROUND(E157*H157,2)</f>
        <v>10746.88</v>
      </c>
      <c r="J157" s="215">
        <v>0</v>
      </c>
      <c r="K157" s="215">
        <f>ROUND(E157*J157,2)</f>
        <v>0</v>
      </c>
      <c r="L157" s="215">
        <v>15</v>
      </c>
      <c r="M157" s="215">
        <f>G157*(1+L157/100)</f>
        <v>12358.911999999998</v>
      </c>
      <c r="N157" s="215">
        <v>5.0000000000000001E-3</v>
      </c>
      <c r="O157" s="215">
        <f>ROUND(E157*N157,2)</f>
        <v>2.69</v>
      </c>
      <c r="P157" s="215">
        <v>0</v>
      </c>
      <c r="Q157" s="215">
        <f>ROUND(E157*P157,2)</f>
        <v>0</v>
      </c>
      <c r="R157" s="215"/>
      <c r="S157" s="215" t="s">
        <v>147</v>
      </c>
      <c r="T157" s="215" t="s">
        <v>142</v>
      </c>
      <c r="U157" s="215">
        <v>0</v>
      </c>
      <c r="V157" s="215">
        <f>ROUND(E157*U157,2)</f>
        <v>0</v>
      </c>
      <c r="W157" s="215"/>
      <c r="X157" s="215" t="s">
        <v>184</v>
      </c>
      <c r="Y157" s="210"/>
      <c r="Z157" s="210"/>
      <c r="AA157" s="210"/>
      <c r="AB157" s="210"/>
      <c r="AC157" s="210"/>
      <c r="AD157" s="210"/>
      <c r="AE157" s="210"/>
      <c r="AF157" s="210"/>
      <c r="AG157" s="210" t="s">
        <v>343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3"/>
      <c r="B158" s="214"/>
      <c r="C158" s="242" t="s">
        <v>368</v>
      </c>
      <c r="D158" s="240"/>
      <c r="E158" s="241">
        <v>537.34400000000005</v>
      </c>
      <c r="F158" s="215"/>
      <c r="G158" s="215"/>
      <c r="H158" s="215"/>
      <c r="I158" s="215"/>
      <c r="J158" s="215"/>
      <c r="K158" s="215"/>
      <c r="L158" s="215"/>
      <c r="M158" s="215"/>
      <c r="N158" s="215"/>
      <c r="O158" s="215"/>
      <c r="P158" s="215"/>
      <c r="Q158" s="215"/>
      <c r="R158" s="215"/>
      <c r="S158" s="215"/>
      <c r="T158" s="215"/>
      <c r="U158" s="215"/>
      <c r="V158" s="215"/>
      <c r="W158" s="215"/>
      <c r="X158" s="215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156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ht="22.5" outlineLevel="1" x14ac:dyDescent="0.2">
      <c r="A159" s="223">
        <v>84</v>
      </c>
      <c r="B159" s="224" t="s">
        <v>369</v>
      </c>
      <c r="C159" s="237" t="s">
        <v>370</v>
      </c>
      <c r="D159" s="225" t="s">
        <v>342</v>
      </c>
      <c r="E159" s="226">
        <v>8.3819999999999997</v>
      </c>
      <c r="F159" s="227">
        <v>40</v>
      </c>
      <c r="G159" s="228">
        <f>ROUND(E159*F159,2)</f>
        <v>335.28</v>
      </c>
      <c r="H159" s="215">
        <v>40</v>
      </c>
      <c r="I159" s="215">
        <f>ROUND(E159*H159,2)</f>
        <v>335.28</v>
      </c>
      <c r="J159" s="215">
        <v>0</v>
      </c>
      <c r="K159" s="215">
        <f>ROUND(E159*J159,2)</f>
        <v>0</v>
      </c>
      <c r="L159" s="215">
        <v>15</v>
      </c>
      <c r="M159" s="215">
        <f>G159*(1+L159/100)</f>
        <v>385.57199999999995</v>
      </c>
      <c r="N159" s="215">
        <v>1E-3</v>
      </c>
      <c r="O159" s="215">
        <f>ROUND(E159*N159,2)</f>
        <v>0.01</v>
      </c>
      <c r="P159" s="215">
        <v>0</v>
      </c>
      <c r="Q159" s="215">
        <f>ROUND(E159*P159,2)</f>
        <v>0</v>
      </c>
      <c r="R159" s="215"/>
      <c r="S159" s="215" t="s">
        <v>147</v>
      </c>
      <c r="T159" s="215" t="s">
        <v>142</v>
      </c>
      <c r="U159" s="215">
        <v>0</v>
      </c>
      <c r="V159" s="215">
        <f>ROUND(E159*U159,2)</f>
        <v>0</v>
      </c>
      <c r="W159" s="215"/>
      <c r="X159" s="215" t="s">
        <v>184</v>
      </c>
      <c r="Y159" s="210"/>
      <c r="Z159" s="210"/>
      <c r="AA159" s="210"/>
      <c r="AB159" s="210"/>
      <c r="AC159" s="210"/>
      <c r="AD159" s="210"/>
      <c r="AE159" s="210"/>
      <c r="AF159" s="210"/>
      <c r="AG159" s="210" t="s">
        <v>343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3"/>
      <c r="B160" s="214"/>
      <c r="C160" s="242" t="s">
        <v>371</v>
      </c>
      <c r="D160" s="240"/>
      <c r="E160" s="241">
        <v>8.3819999999999997</v>
      </c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15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156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ht="33.75" outlineLevel="1" x14ac:dyDescent="0.2">
      <c r="A161" s="223">
        <v>85</v>
      </c>
      <c r="B161" s="224" t="s">
        <v>372</v>
      </c>
      <c r="C161" s="237" t="s">
        <v>373</v>
      </c>
      <c r="D161" s="225" t="s">
        <v>152</v>
      </c>
      <c r="E161" s="226">
        <v>47</v>
      </c>
      <c r="F161" s="227">
        <v>305</v>
      </c>
      <c r="G161" s="228">
        <f>ROUND(E161*F161,2)</f>
        <v>14335</v>
      </c>
      <c r="H161" s="215">
        <v>305</v>
      </c>
      <c r="I161" s="215">
        <f>ROUND(E161*H161,2)</f>
        <v>14335</v>
      </c>
      <c r="J161" s="215">
        <v>0</v>
      </c>
      <c r="K161" s="215">
        <f>ROUND(E161*J161,2)</f>
        <v>0</v>
      </c>
      <c r="L161" s="215">
        <v>15</v>
      </c>
      <c r="M161" s="215">
        <f>G161*(1+L161/100)</f>
        <v>16485.25</v>
      </c>
      <c r="N161" s="215">
        <v>1.4999999999999999E-2</v>
      </c>
      <c r="O161" s="215">
        <f>ROUND(E161*N161,2)</f>
        <v>0.71</v>
      </c>
      <c r="P161" s="215">
        <v>0</v>
      </c>
      <c r="Q161" s="215">
        <f>ROUND(E161*P161,2)</f>
        <v>0</v>
      </c>
      <c r="R161" s="215"/>
      <c r="S161" s="215" t="s">
        <v>147</v>
      </c>
      <c r="T161" s="215" t="s">
        <v>142</v>
      </c>
      <c r="U161" s="215">
        <v>0</v>
      </c>
      <c r="V161" s="215">
        <f>ROUND(E161*U161,2)</f>
        <v>0</v>
      </c>
      <c r="W161" s="215"/>
      <c r="X161" s="215" t="s">
        <v>184</v>
      </c>
      <c r="Y161" s="210"/>
      <c r="Z161" s="210"/>
      <c r="AA161" s="210"/>
      <c r="AB161" s="210"/>
      <c r="AC161" s="210"/>
      <c r="AD161" s="210"/>
      <c r="AE161" s="210"/>
      <c r="AF161" s="210"/>
      <c r="AG161" s="210" t="s">
        <v>343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3"/>
      <c r="B162" s="214"/>
      <c r="C162" s="242" t="s">
        <v>374</v>
      </c>
      <c r="D162" s="240"/>
      <c r="E162" s="241">
        <v>47</v>
      </c>
      <c r="F162" s="215"/>
      <c r="G162" s="215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15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156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x14ac:dyDescent="0.2">
      <c r="A163" s="217" t="s">
        <v>136</v>
      </c>
      <c r="B163" s="218" t="s">
        <v>101</v>
      </c>
      <c r="C163" s="235" t="s">
        <v>102</v>
      </c>
      <c r="D163" s="219"/>
      <c r="E163" s="220"/>
      <c r="F163" s="221"/>
      <c r="G163" s="222">
        <f>SUMIF(AG164:AG170,"&lt;&gt;NOR",G164:G170)</f>
        <v>52586.9</v>
      </c>
      <c r="H163" s="216"/>
      <c r="I163" s="216">
        <f>SUM(I164:I170)</f>
        <v>33451</v>
      </c>
      <c r="J163" s="216"/>
      <c r="K163" s="216">
        <f>SUM(K164:K170)</f>
        <v>19135.900000000001</v>
      </c>
      <c r="L163" s="216"/>
      <c r="M163" s="216">
        <f>SUM(M164:M170)</f>
        <v>60474.934999999998</v>
      </c>
      <c r="N163" s="216"/>
      <c r="O163" s="216">
        <f>SUM(O164:O170)</f>
        <v>0</v>
      </c>
      <c r="P163" s="216"/>
      <c r="Q163" s="216">
        <f>SUM(Q164:Q170)</f>
        <v>0</v>
      </c>
      <c r="R163" s="216"/>
      <c r="S163" s="216"/>
      <c r="T163" s="216"/>
      <c r="U163" s="216"/>
      <c r="V163" s="216">
        <f>SUM(V164:V170)</f>
        <v>0</v>
      </c>
      <c r="W163" s="216"/>
      <c r="X163" s="216"/>
      <c r="AG163" t="s">
        <v>137</v>
      </c>
    </row>
    <row r="164" spans="1:60" ht="22.5" outlineLevel="1" x14ac:dyDescent="0.2">
      <c r="A164" s="229">
        <v>86</v>
      </c>
      <c r="B164" s="230" t="s">
        <v>375</v>
      </c>
      <c r="C164" s="236" t="s">
        <v>376</v>
      </c>
      <c r="D164" s="231" t="s">
        <v>170</v>
      </c>
      <c r="E164" s="232">
        <v>215</v>
      </c>
      <c r="F164" s="233">
        <v>30.5</v>
      </c>
      <c r="G164" s="234">
        <f>ROUND(E164*F164,2)</f>
        <v>6557.5</v>
      </c>
      <c r="H164" s="215">
        <v>0</v>
      </c>
      <c r="I164" s="215">
        <f>ROUND(E164*H164,2)</f>
        <v>0</v>
      </c>
      <c r="J164" s="215">
        <v>30.5</v>
      </c>
      <c r="K164" s="215">
        <f>ROUND(E164*J164,2)</f>
        <v>6557.5</v>
      </c>
      <c r="L164" s="215">
        <v>15</v>
      </c>
      <c r="M164" s="215">
        <f>G164*(1+L164/100)</f>
        <v>7541.1249999999991</v>
      </c>
      <c r="N164" s="215">
        <v>0</v>
      </c>
      <c r="O164" s="215">
        <f>ROUND(E164*N164,2)</f>
        <v>0</v>
      </c>
      <c r="P164" s="215">
        <v>0</v>
      </c>
      <c r="Q164" s="215">
        <f>ROUND(E164*P164,2)</f>
        <v>0</v>
      </c>
      <c r="R164" s="215"/>
      <c r="S164" s="215" t="s">
        <v>147</v>
      </c>
      <c r="T164" s="215" t="s">
        <v>142</v>
      </c>
      <c r="U164" s="215">
        <v>0</v>
      </c>
      <c r="V164" s="215">
        <f>ROUND(E164*U164,2)</f>
        <v>0</v>
      </c>
      <c r="W164" s="215"/>
      <c r="X164" s="215" t="s">
        <v>153</v>
      </c>
      <c r="Y164" s="210"/>
      <c r="Z164" s="210"/>
      <c r="AA164" s="210"/>
      <c r="AB164" s="210"/>
      <c r="AC164" s="210"/>
      <c r="AD164" s="210"/>
      <c r="AE164" s="210"/>
      <c r="AF164" s="210"/>
      <c r="AG164" s="210" t="s">
        <v>377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ht="22.5" outlineLevel="1" x14ac:dyDescent="0.2">
      <c r="A165" s="229">
        <v>87</v>
      </c>
      <c r="B165" s="230" t="s">
        <v>378</v>
      </c>
      <c r="C165" s="236" t="s">
        <v>379</v>
      </c>
      <c r="D165" s="231" t="s">
        <v>232</v>
      </c>
      <c r="E165" s="232">
        <v>9</v>
      </c>
      <c r="F165" s="233">
        <v>42.3</v>
      </c>
      <c r="G165" s="234">
        <f>ROUND(E165*F165,2)</f>
        <v>380.7</v>
      </c>
      <c r="H165" s="215">
        <v>0</v>
      </c>
      <c r="I165" s="215">
        <f>ROUND(E165*H165,2)</f>
        <v>0</v>
      </c>
      <c r="J165" s="215">
        <v>42.3</v>
      </c>
      <c r="K165" s="215">
        <f>ROUND(E165*J165,2)</f>
        <v>380.7</v>
      </c>
      <c r="L165" s="215">
        <v>15</v>
      </c>
      <c r="M165" s="215">
        <f>G165*(1+L165/100)</f>
        <v>437.80499999999995</v>
      </c>
      <c r="N165" s="215">
        <v>0</v>
      </c>
      <c r="O165" s="215">
        <f>ROUND(E165*N165,2)</f>
        <v>0</v>
      </c>
      <c r="P165" s="215">
        <v>0</v>
      </c>
      <c r="Q165" s="215">
        <f>ROUND(E165*P165,2)</f>
        <v>0</v>
      </c>
      <c r="R165" s="215"/>
      <c r="S165" s="215" t="s">
        <v>147</v>
      </c>
      <c r="T165" s="215" t="s">
        <v>142</v>
      </c>
      <c r="U165" s="215">
        <v>0</v>
      </c>
      <c r="V165" s="215">
        <f>ROUND(E165*U165,2)</f>
        <v>0</v>
      </c>
      <c r="W165" s="215"/>
      <c r="X165" s="215" t="s">
        <v>153</v>
      </c>
      <c r="Y165" s="210"/>
      <c r="Z165" s="210"/>
      <c r="AA165" s="210"/>
      <c r="AB165" s="210"/>
      <c r="AC165" s="210"/>
      <c r="AD165" s="210"/>
      <c r="AE165" s="210"/>
      <c r="AF165" s="210"/>
      <c r="AG165" s="210" t="s">
        <v>377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ht="22.5" outlineLevel="1" x14ac:dyDescent="0.2">
      <c r="A166" s="229">
        <v>88</v>
      </c>
      <c r="B166" s="230" t="s">
        <v>380</v>
      </c>
      <c r="C166" s="236" t="s">
        <v>381</v>
      </c>
      <c r="D166" s="231" t="s">
        <v>232</v>
      </c>
      <c r="E166" s="232">
        <v>5</v>
      </c>
      <c r="F166" s="233">
        <v>174.9</v>
      </c>
      <c r="G166" s="234">
        <f>ROUND(E166*F166,2)</f>
        <v>874.5</v>
      </c>
      <c r="H166" s="215">
        <v>0</v>
      </c>
      <c r="I166" s="215">
        <f>ROUND(E166*H166,2)</f>
        <v>0</v>
      </c>
      <c r="J166" s="215">
        <v>174.9</v>
      </c>
      <c r="K166" s="215">
        <f>ROUND(E166*J166,2)</f>
        <v>874.5</v>
      </c>
      <c r="L166" s="215">
        <v>15</v>
      </c>
      <c r="M166" s="215">
        <f>G166*(1+L166/100)</f>
        <v>1005.675</v>
      </c>
      <c r="N166" s="215">
        <v>0</v>
      </c>
      <c r="O166" s="215">
        <f>ROUND(E166*N166,2)</f>
        <v>0</v>
      </c>
      <c r="P166" s="215">
        <v>0</v>
      </c>
      <c r="Q166" s="215">
        <f>ROUND(E166*P166,2)</f>
        <v>0</v>
      </c>
      <c r="R166" s="215"/>
      <c r="S166" s="215" t="s">
        <v>147</v>
      </c>
      <c r="T166" s="215" t="s">
        <v>142</v>
      </c>
      <c r="U166" s="215">
        <v>0</v>
      </c>
      <c r="V166" s="215">
        <f>ROUND(E166*U166,2)</f>
        <v>0</v>
      </c>
      <c r="W166" s="215"/>
      <c r="X166" s="215" t="s">
        <v>153</v>
      </c>
      <c r="Y166" s="210"/>
      <c r="Z166" s="210"/>
      <c r="AA166" s="210"/>
      <c r="AB166" s="210"/>
      <c r="AC166" s="210"/>
      <c r="AD166" s="210"/>
      <c r="AE166" s="210"/>
      <c r="AF166" s="210"/>
      <c r="AG166" s="210" t="s">
        <v>377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ht="22.5" outlineLevel="1" x14ac:dyDescent="0.2">
      <c r="A167" s="229">
        <v>89</v>
      </c>
      <c r="B167" s="230" t="s">
        <v>382</v>
      </c>
      <c r="C167" s="236" t="s">
        <v>383</v>
      </c>
      <c r="D167" s="231" t="s">
        <v>232</v>
      </c>
      <c r="E167" s="232">
        <v>18</v>
      </c>
      <c r="F167" s="233">
        <v>78.900000000000006</v>
      </c>
      <c r="G167" s="234">
        <f>ROUND(E167*F167,2)</f>
        <v>1420.2</v>
      </c>
      <c r="H167" s="215">
        <v>0</v>
      </c>
      <c r="I167" s="215">
        <f>ROUND(E167*H167,2)</f>
        <v>0</v>
      </c>
      <c r="J167" s="215">
        <v>78.900000000000006</v>
      </c>
      <c r="K167" s="215">
        <f>ROUND(E167*J167,2)</f>
        <v>1420.2</v>
      </c>
      <c r="L167" s="215">
        <v>15</v>
      </c>
      <c r="M167" s="215">
        <f>G167*(1+L167/100)</f>
        <v>1633.23</v>
      </c>
      <c r="N167" s="215">
        <v>0</v>
      </c>
      <c r="O167" s="215">
        <f>ROUND(E167*N167,2)</f>
        <v>0</v>
      </c>
      <c r="P167" s="215">
        <v>0</v>
      </c>
      <c r="Q167" s="215">
        <f>ROUND(E167*P167,2)</f>
        <v>0</v>
      </c>
      <c r="R167" s="215"/>
      <c r="S167" s="215" t="s">
        <v>147</v>
      </c>
      <c r="T167" s="215" t="s">
        <v>142</v>
      </c>
      <c r="U167" s="215">
        <v>0</v>
      </c>
      <c r="V167" s="215">
        <f>ROUND(E167*U167,2)</f>
        <v>0</v>
      </c>
      <c r="W167" s="215"/>
      <c r="X167" s="215" t="s">
        <v>153</v>
      </c>
      <c r="Y167" s="210"/>
      <c r="Z167" s="210"/>
      <c r="AA167" s="210"/>
      <c r="AB167" s="210"/>
      <c r="AC167" s="210"/>
      <c r="AD167" s="210"/>
      <c r="AE167" s="210"/>
      <c r="AF167" s="210"/>
      <c r="AG167" s="210" t="s">
        <v>377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ht="22.5" outlineLevel="1" x14ac:dyDescent="0.2">
      <c r="A168" s="229">
        <v>90</v>
      </c>
      <c r="B168" s="230" t="s">
        <v>384</v>
      </c>
      <c r="C168" s="236" t="s">
        <v>385</v>
      </c>
      <c r="D168" s="231" t="s">
        <v>170</v>
      </c>
      <c r="E168" s="232">
        <v>295</v>
      </c>
      <c r="F168" s="233">
        <v>17.899999999999999</v>
      </c>
      <c r="G168" s="234">
        <f>ROUND(E168*F168,2)</f>
        <v>5280.5</v>
      </c>
      <c r="H168" s="215">
        <v>0</v>
      </c>
      <c r="I168" s="215">
        <f>ROUND(E168*H168,2)</f>
        <v>0</v>
      </c>
      <c r="J168" s="215">
        <v>17.899999999999999</v>
      </c>
      <c r="K168" s="215">
        <f>ROUND(E168*J168,2)</f>
        <v>5280.5</v>
      </c>
      <c r="L168" s="215">
        <v>15</v>
      </c>
      <c r="M168" s="215">
        <f>G168*(1+L168/100)</f>
        <v>6072.5749999999998</v>
      </c>
      <c r="N168" s="215">
        <v>0</v>
      </c>
      <c r="O168" s="215">
        <f>ROUND(E168*N168,2)</f>
        <v>0</v>
      </c>
      <c r="P168" s="215">
        <v>0</v>
      </c>
      <c r="Q168" s="215">
        <f>ROUND(E168*P168,2)</f>
        <v>0</v>
      </c>
      <c r="R168" s="215"/>
      <c r="S168" s="215" t="s">
        <v>147</v>
      </c>
      <c r="T168" s="215" t="s">
        <v>142</v>
      </c>
      <c r="U168" s="215">
        <v>0</v>
      </c>
      <c r="V168" s="215">
        <f>ROUND(E168*U168,2)</f>
        <v>0</v>
      </c>
      <c r="W168" s="215"/>
      <c r="X168" s="215" t="s">
        <v>153</v>
      </c>
      <c r="Y168" s="210"/>
      <c r="Z168" s="210"/>
      <c r="AA168" s="210"/>
      <c r="AB168" s="210"/>
      <c r="AC168" s="210"/>
      <c r="AD168" s="210"/>
      <c r="AE168" s="210"/>
      <c r="AF168" s="210"/>
      <c r="AG168" s="210" t="s">
        <v>377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ht="22.5" outlineLevel="1" x14ac:dyDescent="0.2">
      <c r="A169" s="229">
        <v>91</v>
      </c>
      <c r="B169" s="230" t="s">
        <v>386</v>
      </c>
      <c r="C169" s="236" t="s">
        <v>387</v>
      </c>
      <c r="D169" s="231" t="s">
        <v>170</v>
      </c>
      <c r="E169" s="232">
        <v>25</v>
      </c>
      <c r="F169" s="233">
        <v>184.9</v>
      </c>
      <c r="G169" s="234">
        <f>ROUND(E169*F169,2)</f>
        <v>4622.5</v>
      </c>
      <c r="H169" s="215">
        <v>0</v>
      </c>
      <c r="I169" s="215">
        <f>ROUND(E169*H169,2)</f>
        <v>0</v>
      </c>
      <c r="J169" s="215">
        <v>184.9</v>
      </c>
      <c r="K169" s="215">
        <f>ROUND(E169*J169,2)</f>
        <v>4622.5</v>
      </c>
      <c r="L169" s="215">
        <v>15</v>
      </c>
      <c r="M169" s="215">
        <f>G169*(1+L169/100)</f>
        <v>5315.875</v>
      </c>
      <c r="N169" s="215">
        <v>0</v>
      </c>
      <c r="O169" s="215">
        <f>ROUND(E169*N169,2)</f>
        <v>0</v>
      </c>
      <c r="P169" s="215">
        <v>0</v>
      </c>
      <c r="Q169" s="215">
        <f>ROUND(E169*P169,2)</f>
        <v>0</v>
      </c>
      <c r="R169" s="215"/>
      <c r="S169" s="215" t="s">
        <v>147</v>
      </c>
      <c r="T169" s="215" t="s">
        <v>142</v>
      </c>
      <c r="U169" s="215">
        <v>0</v>
      </c>
      <c r="V169" s="215">
        <f>ROUND(E169*U169,2)</f>
        <v>0</v>
      </c>
      <c r="W169" s="215"/>
      <c r="X169" s="215" t="s">
        <v>153</v>
      </c>
      <c r="Y169" s="210"/>
      <c r="Z169" s="210"/>
      <c r="AA169" s="210"/>
      <c r="AB169" s="210"/>
      <c r="AC169" s="210"/>
      <c r="AD169" s="210"/>
      <c r="AE169" s="210"/>
      <c r="AF169" s="210"/>
      <c r="AG169" s="210" t="s">
        <v>377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ht="22.5" outlineLevel="1" x14ac:dyDescent="0.2">
      <c r="A170" s="229">
        <v>92</v>
      </c>
      <c r="B170" s="230" t="s">
        <v>388</v>
      </c>
      <c r="C170" s="236" t="s">
        <v>389</v>
      </c>
      <c r="D170" s="231" t="s">
        <v>390</v>
      </c>
      <c r="E170" s="232">
        <v>1</v>
      </c>
      <c r="F170" s="233">
        <v>33451</v>
      </c>
      <c r="G170" s="234">
        <f>ROUND(E170*F170,2)</f>
        <v>33451</v>
      </c>
      <c r="H170" s="215">
        <v>33451</v>
      </c>
      <c r="I170" s="215">
        <f>ROUND(E170*H170,2)</f>
        <v>33451</v>
      </c>
      <c r="J170" s="215">
        <v>0</v>
      </c>
      <c r="K170" s="215">
        <f>ROUND(E170*J170,2)</f>
        <v>0</v>
      </c>
      <c r="L170" s="215">
        <v>15</v>
      </c>
      <c r="M170" s="215">
        <f>G170*(1+L170/100)</f>
        <v>38468.649999999994</v>
      </c>
      <c r="N170" s="215">
        <v>0</v>
      </c>
      <c r="O170" s="215">
        <f>ROUND(E170*N170,2)</f>
        <v>0</v>
      </c>
      <c r="P170" s="215">
        <v>0</v>
      </c>
      <c r="Q170" s="215">
        <f>ROUND(E170*P170,2)</f>
        <v>0</v>
      </c>
      <c r="R170" s="215"/>
      <c r="S170" s="215" t="s">
        <v>147</v>
      </c>
      <c r="T170" s="215" t="s">
        <v>142</v>
      </c>
      <c r="U170" s="215">
        <v>0</v>
      </c>
      <c r="V170" s="215">
        <f>ROUND(E170*U170,2)</f>
        <v>0</v>
      </c>
      <c r="W170" s="215"/>
      <c r="X170" s="215" t="s">
        <v>391</v>
      </c>
      <c r="Y170" s="210"/>
      <c r="Z170" s="210"/>
      <c r="AA170" s="210"/>
      <c r="AB170" s="210"/>
      <c r="AC170" s="210"/>
      <c r="AD170" s="210"/>
      <c r="AE170" s="210"/>
      <c r="AF170" s="210"/>
      <c r="AG170" s="210" t="s">
        <v>392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x14ac:dyDescent="0.2">
      <c r="A171" s="217" t="s">
        <v>136</v>
      </c>
      <c r="B171" s="218" t="s">
        <v>103</v>
      </c>
      <c r="C171" s="235" t="s">
        <v>104</v>
      </c>
      <c r="D171" s="219"/>
      <c r="E171" s="220"/>
      <c r="F171" s="221"/>
      <c r="G171" s="222">
        <f>SUMIF(AG172:AG179,"&lt;&gt;NOR",G172:G179)</f>
        <v>83335</v>
      </c>
      <c r="H171" s="216"/>
      <c r="I171" s="216">
        <f>SUM(I172:I179)</f>
        <v>32850</v>
      </c>
      <c r="J171" s="216"/>
      <c r="K171" s="216">
        <f>SUM(K172:K179)</f>
        <v>50485</v>
      </c>
      <c r="L171" s="216"/>
      <c r="M171" s="216">
        <f>SUM(M172:M179)</f>
        <v>95835.25</v>
      </c>
      <c r="N171" s="216"/>
      <c r="O171" s="216">
        <f>SUM(O172:O179)</f>
        <v>0</v>
      </c>
      <c r="P171" s="216"/>
      <c r="Q171" s="216">
        <f>SUM(Q172:Q179)</f>
        <v>0</v>
      </c>
      <c r="R171" s="216"/>
      <c r="S171" s="216"/>
      <c r="T171" s="216"/>
      <c r="U171" s="216"/>
      <c r="V171" s="216">
        <f>SUM(V172:V179)</f>
        <v>0</v>
      </c>
      <c r="W171" s="216"/>
      <c r="X171" s="216"/>
      <c r="AG171" t="s">
        <v>137</v>
      </c>
    </row>
    <row r="172" spans="1:60" ht="22.5" outlineLevel="1" x14ac:dyDescent="0.2">
      <c r="A172" s="229">
        <v>93</v>
      </c>
      <c r="B172" s="230" t="s">
        <v>378</v>
      </c>
      <c r="C172" s="236" t="s">
        <v>379</v>
      </c>
      <c r="D172" s="231" t="s">
        <v>232</v>
      </c>
      <c r="E172" s="232">
        <v>22</v>
      </c>
      <c r="F172" s="233">
        <v>42.3</v>
      </c>
      <c r="G172" s="234">
        <f>ROUND(E172*F172,2)</f>
        <v>930.6</v>
      </c>
      <c r="H172" s="215">
        <v>0</v>
      </c>
      <c r="I172" s="215">
        <f>ROUND(E172*H172,2)</f>
        <v>0</v>
      </c>
      <c r="J172" s="215">
        <v>42.3</v>
      </c>
      <c r="K172" s="215">
        <f>ROUND(E172*J172,2)</f>
        <v>930.6</v>
      </c>
      <c r="L172" s="215">
        <v>15</v>
      </c>
      <c r="M172" s="215">
        <f>G172*(1+L172/100)</f>
        <v>1070.19</v>
      </c>
      <c r="N172" s="215">
        <v>0</v>
      </c>
      <c r="O172" s="215">
        <f>ROUND(E172*N172,2)</f>
        <v>0</v>
      </c>
      <c r="P172" s="215">
        <v>0</v>
      </c>
      <c r="Q172" s="215">
        <f>ROUND(E172*P172,2)</f>
        <v>0</v>
      </c>
      <c r="R172" s="215"/>
      <c r="S172" s="215" t="s">
        <v>147</v>
      </c>
      <c r="T172" s="215" t="s">
        <v>142</v>
      </c>
      <c r="U172" s="215">
        <v>0</v>
      </c>
      <c r="V172" s="215">
        <f>ROUND(E172*U172,2)</f>
        <v>0</v>
      </c>
      <c r="W172" s="215"/>
      <c r="X172" s="215" t="s">
        <v>153</v>
      </c>
      <c r="Y172" s="210"/>
      <c r="Z172" s="210"/>
      <c r="AA172" s="210"/>
      <c r="AB172" s="210"/>
      <c r="AC172" s="210"/>
      <c r="AD172" s="210"/>
      <c r="AE172" s="210"/>
      <c r="AF172" s="210"/>
      <c r="AG172" s="210" t="s">
        <v>377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ht="22.5" outlineLevel="1" x14ac:dyDescent="0.2">
      <c r="A173" s="229">
        <v>94</v>
      </c>
      <c r="B173" s="230" t="s">
        <v>380</v>
      </c>
      <c r="C173" s="236" t="s">
        <v>381</v>
      </c>
      <c r="D173" s="231" t="s">
        <v>232</v>
      </c>
      <c r="E173" s="232">
        <v>4</v>
      </c>
      <c r="F173" s="233">
        <v>174.9</v>
      </c>
      <c r="G173" s="234">
        <f>ROUND(E173*F173,2)</f>
        <v>699.6</v>
      </c>
      <c r="H173" s="215">
        <v>0</v>
      </c>
      <c r="I173" s="215">
        <f>ROUND(E173*H173,2)</f>
        <v>0</v>
      </c>
      <c r="J173" s="215">
        <v>174.9</v>
      </c>
      <c r="K173" s="215">
        <f>ROUND(E173*J173,2)</f>
        <v>699.6</v>
      </c>
      <c r="L173" s="215">
        <v>15</v>
      </c>
      <c r="M173" s="215">
        <f>G173*(1+L173/100)</f>
        <v>804.54</v>
      </c>
      <c r="N173" s="215">
        <v>0</v>
      </c>
      <c r="O173" s="215">
        <f>ROUND(E173*N173,2)</f>
        <v>0</v>
      </c>
      <c r="P173" s="215">
        <v>0</v>
      </c>
      <c r="Q173" s="215">
        <f>ROUND(E173*P173,2)</f>
        <v>0</v>
      </c>
      <c r="R173" s="215"/>
      <c r="S173" s="215" t="s">
        <v>147</v>
      </c>
      <c r="T173" s="215" t="s">
        <v>142</v>
      </c>
      <c r="U173" s="215">
        <v>0</v>
      </c>
      <c r="V173" s="215">
        <f>ROUND(E173*U173,2)</f>
        <v>0</v>
      </c>
      <c r="W173" s="215"/>
      <c r="X173" s="215" t="s">
        <v>153</v>
      </c>
      <c r="Y173" s="210"/>
      <c r="Z173" s="210"/>
      <c r="AA173" s="210"/>
      <c r="AB173" s="210"/>
      <c r="AC173" s="210"/>
      <c r="AD173" s="210"/>
      <c r="AE173" s="210"/>
      <c r="AF173" s="210"/>
      <c r="AG173" s="210" t="s">
        <v>377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ht="22.5" outlineLevel="1" x14ac:dyDescent="0.2">
      <c r="A174" s="229">
        <v>95</v>
      </c>
      <c r="B174" s="230" t="s">
        <v>382</v>
      </c>
      <c r="C174" s="236" t="s">
        <v>383</v>
      </c>
      <c r="D174" s="231" t="s">
        <v>232</v>
      </c>
      <c r="E174" s="232">
        <v>15</v>
      </c>
      <c r="F174" s="233">
        <v>78.900000000000006</v>
      </c>
      <c r="G174" s="234">
        <f>ROUND(E174*F174,2)</f>
        <v>1183.5</v>
      </c>
      <c r="H174" s="215">
        <v>0</v>
      </c>
      <c r="I174" s="215">
        <f>ROUND(E174*H174,2)</f>
        <v>0</v>
      </c>
      <c r="J174" s="215">
        <v>78.900000000000006</v>
      </c>
      <c r="K174" s="215">
        <f>ROUND(E174*J174,2)</f>
        <v>1183.5</v>
      </c>
      <c r="L174" s="215">
        <v>15</v>
      </c>
      <c r="M174" s="215">
        <f>G174*(1+L174/100)</f>
        <v>1361.0249999999999</v>
      </c>
      <c r="N174" s="215">
        <v>0</v>
      </c>
      <c r="O174" s="215">
        <f>ROUND(E174*N174,2)</f>
        <v>0</v>
      </c>
      <c r="P174" s="215">
        <v>0</v>
      </c>
      <c r="Q174" s="215">
        <f>ROUND(E174*P174,2)</f>
        <v>0</v>
      </c>
      <c r="R174" s="215"/>
      <c r="S174" s="215" t="s">
        <v>147</v>
      </c>
      <c r="T174" s="215" t="s">
        <v>142</v>
      </c>
      <c r="U174" s="215">
        <v>0</v>
      </c>
      <c r="V174" s="215">
        <f>ROUND(E174*U174,2)</f>
        <v>0</v>
      </c>
      <c r="W174" s="215"/>
      <c r="X174" s="215" t="s">
        <v>153</v>
      </c>
      <c r="Y174" s="210"/>
      <c r="Z174" s="210"/>
      <c r="AA174" s="210"/>
      <c r="AB174" s="210"/>
      <c r="AC174" s="210"/>
      <c r="AD174" s="210"/>
      <c r="AE174" s="210"/>
      <c r="AF174" s="210"/>
      <c r="AG174" s="210" t="s">
        <v>377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2.5" outlineLevel="1" x14ac:dyDescent="0.2">
      <c r="A175" s="229">
        <v>96</v>
      </c>
      <c r="B175" s="230" t="s">
        <v>384</v>
      </c>
      <c r="C175" s="236" t="s">
        <v>385</v>
      </c>
      <c r="D175" s="231" t="s">
        <v>170</v>
      </c>
      <c r="E175" s="232">
        <v>495</v>
      </c>
      <c r="F175" s="233">
        <v>17.899999999999999</v>
      </c>
      <c r="G175" s="234">
        <f>ROUND(E175*F175,2)</f>
        <v>8860.5</v>
      </c>
      <c r="H175" s="215">
        <v>0</v>
      </c>
      <c r="I175" s="215">
        <f>ROUND(E175*H175,2)</f>
        <v>0</v>
      </c>
      <c r="J175" s="215">
        <v>17.899999999999999</v>
      </c>
      <c r="K175" s="215">
        <f>ROUND(E175*J175,2)</f>
        <v>8860.5</v>
      </c>
      <c r="L175" s="215">
        <v>15</v>
      </c>
      <c r="M175" s="215">
        <f>G175*(1+L175/100)</f>
        <v>10189.574999999999</v>
      </c>
      <c r="N175" s="215">
        <v>0</v>
      </c>
      <c r="O175" s="215">
        <f>ROUND(E175*N175,2)</f>
        <v>0</v>
      </c>
      <c r="P175" s="215">
        <v>0</v>
      </c>
      <c r="Q175" s="215">
        <f>ROUND(E175*P175,2)</f>
        <v>0</v>
      </c>
      <c r="R175" s="215"/>
      <c r="S175" s="215" t="s">
        <v>147</v>
      </c>
      <c r="T175" s="215" t="s">
        <v>142</v>
      </c>
      <c r="U175" s="215">
        <v>0</v>
      </c>
      <c r="V175" s="215">
        <f>ROUND(E175*U175,2)</f>
        <v>0</v>
      </c>
      <c r="W175" s="215"/>
      <c r="X175" s="215" t="s">
        <v>153</v>
      </c>
      <c r="Y175" s="210"/>
      <c r="Z175" s="210"/>
      <c r="AA175" s="210"/>
      <c r="AB175" s="210"/>
      <c r="AC175" s="210"/>
      <c r="AD175" s="210"/>
      <c r="AE175" s="210"/>
      <c r="AF175" s="210"/>
      <c r="AG175" s="210" t="s">
        <v>377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ht="22.5" outlineLevel="1" x14ac:dyDescent="0.2">
      <c r="A176" s="229">
        <v>97</v>
      </c>
      <c r="B176" s="230" t="s">
        <v>393</v>
      </c>
      <c r="C176" s="236" t="s">
        <v>394</v>
      </c>
      <c r="D176" s="231" t="s">
        <v>232</v>
      </c>
      <c r="E176" s="232">
        <v>22</v>
      </c>
      <c r="F176" s="233">
        <v>815</v>
      </c>
      <c r="G176" s="234">
        <f>ROUND(E176*F176,2)</f>
        <v>17930</v>
      </c>
      <c r="H176" s="215">
        <v>0</v>
      </c>
      <c r="I176" s="215">
        <f>ROUND(E176*H176,2)</f>
        <v>0</v>
      </c>
      <c r="J176" s="215">
        <v>815</v>
      </c>
      <c r="K176" s="215">
        <f>ROUND(E176*J176,2)</f>
        <v>17930</v>
      </c>
      <c r="L176" s="215">
        <v>15</v>
      </c>
      <c r="M176" s="215">
        <f>G176*(1+L176/100)</f>
        <v>20619.5</v>
      </c>
      <c r="N176" s="215">
        <v>0</v>
      </c>
      <c r="O176" s="215">
        <f>ROUND(E176*N176,2)</f>
        <v>0</v>
      </c>
      <c r="P176" s="215">
        <v>0</v>
      </c>
      <c r="Q176" s="215">
        <f>ROUND(E176*P176,2)</f>
        <v>0</v>
      </c>
      <c r="R176" s="215"/>
      <c r="S176" s="215" t="s">
        <v>147</v>
      </c>
      <c r="T176" s="215" t="s">
        <v>142</v>
      </c>
      <c r="U176" s="215">
        <v>0</v>
      </c>
      <c r="V176" s="215">
        <f>ROUND(E176*U176,2)</f>
        <v>0</v>
      </c>
      <c r="W176" s="215"/>
      <c r="X176" s="215" t="s">
        <v>153</v>
      </c>
      <c r="Y176" s="210"/>
      <c r="Z176" s="210"/>
      <c r="AA176" s="210"/>
      <c r="AB176" s="210"/>
      <c r="AC176" s="210"/>
      <c r="AD176" s="210"/>
      <c r="AE176" s="210"/>
      <c r="AF176" s="210"/>
      <c r="AG176" s="210" t="s">
        <v>377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ht="22.5" outlineLevel="1" x14ac:dyDescent="0.2">
      <c r="A177" s="229">
        <v>98</v>
      </c>
      <c r="B177" s="230" t="s">
        <v>395</v>
      </c>
      <c r="C177" s="236" t="s">
        <v>396</v>
      </c>
      <c r="D177" s="231" t="s">
        <v>170</v>
      </c>
      <c r="E177" s="232">
        <v>42</v>
      </c>
      <c r="F177" s="233">
        <v>184.9</v>
      </c>
      <c r="G177" s="234">
        <f>ROUND(E177*F177,2)</f>
        <v>7765.8</v>
      </c>
      <c r="H177" s="215">
        <v>0</v>
      </c>
      <c r="I177" s="215">
        <f>ROUND(E177*H177,2)</f>
        <v>0</v>
      </c>
      <c r="J177" s="215">
        <v>184.9</v>
      </c>
      <c r="K177" s="215">
        <f>ROUND(E177*J177,2)</f>
        <v>7765.8</v>
      </c>
      <c r="L177" s="215">
        <v>15</v>
      </c>
      <c r="M177" s="215">
        <f>G177*(1+L177/100)</f>
        <v>8930.67</v>
      </c>
      <c r="N177" s="215">
        <v>0</v>
      </c>
      <c r="O177" s="215">
        <f>ROUND(E177*N177,2)</f>
        <v>0</v>
      </c>
      <c r="P177" s="215">
        <v>0</v>
      </c>
      <c r="Q177" s="215">
        <f>ROUND(E177*P177,2)</f>
        <v>0</v>
      </c>
      <c r="R177" s="215"/>
      <c r="S177" s="215" t="s">
        <v>147</v>
      </c>
      <c r="T177" s="215" t="s">
        <v>142</v>
      </c>
      <c r="U177" s="215">
        <v>0</v>
      </c>
      <c r="V177" s="215">
        <f>ROUND(E177*U177,2)</f>
        <v>0</v>
      </c>
      <c r="W177" s="215"/>
      <c r="X177" s="215" t="s">
        <v>153</v>
      </c>
      <c r="Y177" s="210"/>
      <c r="Z177" s="210"/>
      <c r="AA177" s="210"/>
      <c r="AB177" s="210"/>
      <c r="AC177" s="210"/>
      <c r="AD177" s="210"/>
      <c r="AE177" s="210"/>
      <c r="AF177" s="210"/>
      <c r="AG177" s="210" t="s">
        <v>377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ht="56.25" outlineLevel="1" x14ac:dyDescent="0.2">
      <c r="A178" s="229">
        <v>99</v>
      </c>
      <c r="B178" s="230" t="s">
        <v>397</v>
      </c>
      <c r="C178" s="236" t="s">
        <v>398</v>
      </c>
      <c r="D178" s="231" t="s">
        <v>390</v>
      </c>
      <c r="E178" s="232">
        <v>1</v>
      </c>
      <c r="F178" s="233">
        <v>32850</v>
      </c>
      <c r="G178" s="234">
        <f>ROUND(E178*F178,2)</f>
        <v>32850</v>
      </c>
      <c r="H178" s="215">
        <v>32850</v>
      </c>
      <c r="I178" s="215">
        <f>ROUND(E178*H178,2)</f>
        <v>32850</v>
      </c>
      <c r="J178" s="215">
        <v>0</v>
      </c>
      <c r="K178" s="215">
        <f>ROUND(E178*J178,2)</f>
        <v>0</v>
      </c>
      <c r="L178" s="215">
        <v>15</v>
      </c>
      <c r="M178" s="215">
        <f>G178*(1+L178/100)</f>
        <v>37777.5</v>
      </c>
      <c r="N178" s="215">
        <v>0</v>
      </c>
      <c r="O178" s="215">
        <f>ROUND(E178*N178,2)</f>
        <v>0</v>
      </c>
      <c r="P178" s="215">
        <v>0</v>
      </c>
      <c r="Q178" s="215">
        <f>ROUND(E178*P178,2)</f>
        <v>0</v>
      </c>
      <c r="R178" s="215"/>
      <c r="S178" s="215" t="s">
        <v>147</v>
      </c>
      <c r="T178" s="215" t="s">
        <v>142</v>
      </c>
      <c r="U178" s="215">
        <v>0</v>
      </c>
      <c r="V178" s="215">
        <f>ROUND(E178*U178,2)</f>
        <v>0</v>
      </c>
      <c r="W178" s="215"/>
      <c r="X178" s="215" t="s">
        <v>391</v>
      </c>
      <c r="Y178" s="210"/>
      <c r="Z178" s="210"/>
      <c r="AA178" s="210"/>
      <c r="AB178" s="210"/>
      <c r="AC178" s="210"/>
      <c r="AD178" s="210"/>
      <c r="AE178" s="210"/>
      <c r="AF178" s="210"/>
      <c r="AG178" s="210" t="s">
        <v>392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ht="22.5" outlineLevel="1" x14ac:dyDescent="0.2">
      <c r="A179" s="229">
        <v>100</v>
      </c>
      <c r="B179" s="230" t="s">
        <v>375</v>
      </c>
      <c r="C179" s="236" t="s">
        <v>399</v>
      </c>
      <c r="D179" s="231" t="s">
        <v>170</v>
      </c>
      <c r="E179" s="232">
        <v>430</v>
      </c>
      <c r="F179" s="233">
        <v>30.5</v>
      </c>
      <c r="G179" s="234">
        <f>ROUND(E179*F179,2)</f>
        <v>13115</v>
      </c>
      <c r="H179" s="215">
        <v>0</v>
      </c>
      <c r="I179" s="215">
        <f>ROUND(E179*H179,2)</f>
        <v>0</v>
      </c>
      <c r="J179" s="215">
        <v>30.5</v>
      </c>
      <c r="K179" s="215">
        <f>ROUND(E179*J179,2)</f>
        <v>13115</v>
      </c>
      <c r="L179" s="215">
        <v>15</v>
      </c>
      <c r="M179" s="215">
        <f>G179*(1+L179/100)</f>
        <v>15082.249999999998</v>
      </c>
      <c r="N179" s="215">
        <v>0</v>
      </c>
      <c r="O179" s="215">
        <f>ROUND(E179*N179,2)</f>
        <v>0</v>
      </c>
      <c r="P179" s="215">
        <v>0</v>
      </c>
      <c r="Q179" s="215">
        <f>ROUND(E179*P179,2)</f>
        <v>0</v>
      </c>
      <c r="R179" s="215"/>
      <c r="S179" s="215" t="s">
        <v>147</v>
      </c>
      <c r="T179" s="215" t="s">
        <v>142</v>
      </c>
      <c r="U179" s="215">
        <v>0</v>
      </c>
      <c r="V179" s="215">
        <f>ROUND(E179*U179,2)</f>
        <v>0</v>
      </c>
      <c r="W179" s="215"/>
      <c r="X179" s="215" t="s">
        <v>391</v>
      </c>
      <c r="Y179" s="210"/>
      <c r="Z179" s="210"/>
      <c r="AA179" s="210"/>
      <c r="AB179" s="210"/>
      <c r="AC179" s="210"/>
      <c r="AD179" s="210"/>
      <c r="AE179" s="210"/>
      <c r="AF179" s="210"/>
      <c r="AG179" s="210" t="s">
        <v>400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x14ac:dyDescent="0.2">
      <c r="A180" s="217" t="s">
        <v>136</v>
      </c>
      <c r="B180" s="218" t="s">
        <v>105</v>
      </c>
      <c r="C180" s="235" t="s">
        <v>106</v>
      </c>
      <c r="D180" s="219"/>
      <c r="E180" s="220"/>
      <c r="F180" s="221"/>
      <c r="G180" s="222">
        <f>SUMIF(AG181:AG188,"&lt;&gt;NOR",G181:G188)</f>
        <v>6443.4499999999989</v>
      </c>
      <c r="H180" s="216"/>
      <c r="I180" s="216">
        <f>SUM(I181:I188)</f>
        <v>0</v>
      </c>
      <c r="J180" s="216"/>
      <c r="K180" s="216">
        <f>SUM(K181:K188)</f>
        <v>6443.4499999999989</v>
      </c>
      <c r="L180" s="216"/>
      <c r="M180" s="216">
        <f>SUM(M181:M188)</f>
        <v>7409.9674999999997</v>
      </c>
      <c r="N180" s="216"/>
      <c r="O180" s="216">
        <f>SUM(O181:O188)</f>
        <v>0</v>
      </c>
      <c r="P180" s="216"/>
      <c r="Q180" s="216">
        <f>SUM(Q181:Q188)</f>
        <v>0</v>
      </c>
      <c r="R180" s="216"/>
      <c r="S180" s="216"/>
      <c r="T180" s="216"/>
      <c r="U180" s="216"/>
      <c r="V180" s="216">
        <f>SUM(V181:V188)</f>
        <v>21.950000000000003</v>
      </c>
      <c r="W180" s="216"/>
      <c r="X180" s="216"/>
      <c r="AG180" t="s">
        <v>137</v>
      </c>
    </row>
    <row r="181" spans="1:60" outlineLevel="1" x14ac:dyDescent="0.2">
      <c r="A181" s="229">
        <v>101</v>
      </c>
      <c r="B181" s="230" t="s">
        <v>401</v>
      </c>
      <c r="C181" s="236" t="s">
        <v>402</v>
      </c>
      <c r="D181" s="231" t="s">
        <v>246</v>
      </c>
      <c r="E181" s="232">
        <v>5.7453799999999999</v>
      </c>
      <c r="F181" s="233">
        <v>350</v>
      </c>
      <c r="G181" s="234">
        <f>ROUND(E181*F181,2)</f>
        <v>2010.88</v>
      </c>
      <c r="H181" s="215">
        <v>0</v>
      </c>
      <c r="I181" s="215">
        <f>ROUND(E181*H181,2)</f>
        <v>0</v>
      </c>
      <c r="J181" s="215">
        <v>350</v>
      </c>
      <c r="K181" s="215">
        <f>ROUND(E181*J181,2)</f>
        <v>2010.88</v>
      </c>
      <c r="L181" s="215">
        <v>15</v>
      </c>
      <c r="M181" s="215">
        <f>G181*(1+L181/100)</f>
        <v>2312.5120000000002</v>
      </c>
      <c r="N181" s="215">
        <v>0</v>
      </c>
      <c r="O181" s="215">
        <f>ROUND(E181*N181,2)</f>
        <v>0</v>
      </c>
      <c r="P181" s="215">
        <v>0</v>
      </c>
      <c r="Q181" s="215">
        <f>ROUND(E181*P181,2)</f>
        <v>0</v>
      </c>
      <c r="R181" s="215"/>
      <c r="S181" s="215" t="s">
        <v>141</v>
      </c>
      <c r="T181" s="215" t="s">
        <v>142</v>
      </c>
      <c r="U181" s="215">
        <v>2.0089999999999999</v>
      </c>
      <c r="V181" s="215">
        <f>ROUND(E181*U181,2)</f>
        <v>11.54</v>
      </c>
      <c r="W181" s="215"/>
      <c r="X181" s="215" t="s">
        <v>403</v>
      </c>
      <c r="Y181" s="210"/>
      <c r="Z181" s="210"/>
      <c r="AA181" s="210"/>
      <c r="AB181" s="210"/>
      <c r="AC181" s="210"/>
      <c r="AD181" s="210"/>
      <c r="AE181" s="210"/>
      <c r="AF181" s="210"/>
      <c r="AG181" s="210" t="s">
        <v>404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29">
        <v>102</v>
      </c>
      <c r="B182" s="230" t="s">
        <v>405</v>
      </c>
      <c r="C182" s="236" t="s">
        <v>406</v>
      </c>
      <c r="D182" s="231" t="s">
        <v>246</v>
      </c>
      <c r="E182" s="232">
        <v>5.7453799999999999</v>
      </c>
      <c r="F182" s="233">
        <v>70</v>
      </c>
      <c r="G182" s="234">
        <f>ROUND(E182*F182,2)</f>
        <v>402.18</v>
      </c>
      <c r="H182" s="215">
        <v>0</v>
      </c>
      <c r="I182" s="215">
        <f>ROUND(E182*H182,2)</f>
        <v>0</v>
      </c>
      <c r="J182" s="215">
        <v>70</v>
      </c>
      <c r="K182" s="215">
        <f>ROUND(E182*J182,2)</f>
        <v>402.18</v>
      </c>
      <c r="L182" s="215">
        <v>15</v>
      </c>
      <c r="M182" s="215">
        <f>G182*(1+L182/100)</f>
        <v>462.50699999999995</v>
      </c>
      <c r="N182" s="215">
        <v>0</v>
      </c>
      <c r="O182" s="215">
        <f>ROUND(E182*N182,2)</f>
        <v>0</v>
      </c>
      <c r="P182" s="215">
        <v>0</v>
      </c>
      <c r="Q182" s="215">
        <f>ROUND(E182*P182,2)</f>
        <v>0</v>
      </c>
      <c r="R182" s="215"/>
      <c r="S182" s="215" t="s">
        <v>141</v>
      </c>
      <c r="T182" s="215" t="s">
        <v>142</v>
      </c>
      <c r="U182" s="215">
        <v>0.49</v>
      </c>
      <c r="V182" s="215">
        <f>ROUND(E182*U182,2)</f>
        <v>2.82</v>
      </c>
      <c r="W182" s="215"/>
      <c r="X182" s="215" t="s">
        <v>403</v>
      </c>
      <c r="Y182" s="210"/>
      <c r="Z182" s="210"/>
      <c r="AA182" s="210"/>
      <c r="AB182" s="210"/>
      <c r="AC182" s="210"/>
      <c r="AD182" s="210"/>
      <c r="AE182" s="210"/>
      <c r="AF182" s="210"/>
      <c r="AG182" s="210" t="s">
        <v>404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29">
        <v>103</v>
      </c>
      <c r="B183" s="230" t="s">
        <v>407</v>
      </c>
      <c r="C183" s="236" t="s">
        <v>408</v>
      </c>
      <c r="D183" s="231" t="s">
        <v>246</v>
      </c>
      <c r="E183" s="232">
        <v>109.16219</v>
      </c>
      <c r="F183" s="233">
        <v>3.5</v>
      </c>
      <c r="G183" s="234">
        <f>ROUND(E183*F183,2)</f>
        <v>382.07</v>
      </c>
      <c r="H183" s="215">
        <v>0</v>
      </c>
      <c r="I183" s="215">
        <f>ROUND(E183*H183,2)</f>
        <v>0</v>
      </c>
      <c r="J183" s="215">
        <v>3.5</v>
      </c>
      <c r="K183" s="215">
        <f>ROUND(E183*J183,2)</f>
        <v>382.07</v>
      </c>
      <c r="L183" s="215">
        <v>15</v>
      </c>
      <c r="M183" s="215">
        <f>G183*(1+L183/100)</f>
        <v>439.38049999999998</v>
      </c>
      <c r="N183" s="215">
        <v>0</v>
      </c>
      <c r="O183" s="215">
        <f>ROUND(E183*N183,2)</f>
        <v>0</v>
      </c>
      <c r="P183" s="215">
        <v>0</v>
      </c>
      <c r="Q183" s="215">
        <f>ROUND(E183*P183,2)</f>
        <v>0</v>
      </c>
      <c r="R183" s="215"/>
      <c r="S183" s="215" t="s">
        <v>141</v>
      </c>
      <c r="T183" s="215" t="s">
        <v>142</v>
      </c>
      <c r="U183" s="215">
        <v>0</v>
      </c>
      <c r="V183" s="215">
        <f>ROUND(E183*U183,2)</f>
        <v>0</v>
      </c>
      <c r="W183" s="215"/>
      <c r="X183" s="215" t="s">
        <v>403</v>
      </c>
      <c r="Y183" s="210"/>
      <c r="Z183" s="210"/>
      <c r="AA183" s="210"/>
      <c r="AB183" s="210"/>
      <c r="AC183" s="210"/>
      <c r="AD183" s="210"/>
      <c r="AE183" s="210"/>
      <c r="AF183" s="210"/>
      <c r="AG183" s="210" t="s">
        <v>404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29">
        <v>104</v>
      </c>
      <c r="B184" s="230" t="s">
        <v>409</v>
      </c>
      <c r="C184" s="236" t="s">
        <v>410</v>
      </c>
      <c r="D184" s="231" t="s">
        <v>246</v>
      </c>
      <c r="E184" s="232">
        <v>5.7453799999999999</v>
      </c>
      <c r="F184" s="233">
        <v>250</v>
      </c>
      <c r="G184" s="234">
        <f>ROUND(E184*F184,2)</f>
        <v>1436.35</v>
      </c>
      <c r="H184" s="215">
        <v>0</v>
      </c>
      <c r="I184" s="215">
        <f>ROUND(E184*H184,2)</f>
        <v>0</v>
      </c>
      <c r="J184" s="215">
        <v>250</v>
      </c>
      <c r="K184" s="215">
        <f>ROUND(E184*J184,2)</f>
        <v>1436.35</v>
      </c>
      <c r="L184" s="215">
        <v>15</v>
      </c>
      <c r="M184" s="215">
        <f>G184*(1+L184/100)</f>
        <v>1651.8024999999998</v>
      </c>
      <c r="N184" s="215">
        <v>0</v>
      </c>
      <c r="O184" s="215">
        <f>ROUND(E184*N184,2)</f>
        <v>0</v>
      </c>
      <c r="P184" s="215">
        <v>0</v>
      </c>
      <c r="Q184" s="215">
        <f>ROUND(E184*P184,2)</f>
        <v>0</v>
      </c>
      <c r="R184" s="215"/>
      <c r="S184" s="215" t="s">
        <v>141</v>
      </c>
      <c r="T184" s="215" t="s">
        <v>142</v>
      </c>
      <c r="U184" s="215">
        <v>0.94199999999999995</v>
      </c>
      <c r="V184" s="215">
        <f>ROUND(E184*U184,2)</f>
        <v>5.41</v>
      </c>
      <c r="W184" s="215"/>
      <c r="X184" s="215" t="s">
        <v>403</v>
      </c>
      <c r="Y184" s="210"/>
      <c r="Z184" s="210"/>
      <c r="AA184" s="210"/>
      <c r="AB184" s="210"/>
      <c r="AC184" s="210"/>
      <c r="AD184" s="210"/>
      <c r="AE184" s="210"/>
      <c r="AF184" s="210"/>
      <c r="AG184" s="210" t="s">
        <v>404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29">
        <v>105</v>
      </c>
      <c r="B185" s="230" t="s">
        <v>411</v>
      </c>
      <c r="C185" s="236" t="s">
        <v>412</v>
      </c>
      <c r="D185" s="231" t="s">
        <v>246</v>
      </c>
      <c r="E185" s="232">
        <v>5.7453799999999999</v>
      </c>
      <c r="F185" s="233">
        <v>10</v>
      </c>
      <c r="G185" s="234">
        <f>ROUND(E185*F185,2)</f>
        <v>57.45</v>
      </c>
      <c r="H185" s="215">
        <v>0</v>
      </c>
      <c r="I185" s="215">
        <f>ROUND(E185*H185,2)</f>
        <v>0</v>
      </c>
      <c r="J185" s="215">
        <v>10</v>
      </c>
      <c r="K185" s="215">
        <f>ROUND(E185*J185,2)</f>
        <v>57.45</v>
      </c>
      <c r="L185" s="215">
        <v>15</v>
      </c>
      <c r="M185" s="215">
        <f>G185*(1+L185/100)</f>
        <v>66.067499999999995</v>
      </c>
      <c r="N185" s="215">
        <v>0</v>
      </c>
      <c r="O185" s="215">
        <f>ROUND(E185*N185,2)</f>
        <v>0</v>
      </c>
      <c r="P185" s="215">
        <v>0</v>
      </c>
      <c r="Q185" s="215">
        <f>ROUND(E185*P185,2)</f>
        <v>0</v>
      </c>
      <c r="R185" s="215"/>
      <c r="S185" s="215" t="s">
        <v>141</v>
      </c>
      <c r="T185" s="215" t="s">
        <v>142</v>
      </c>
      <c r="U185" s="215">
        <v>0.105</v>
      </c>
      <c r="V185" s="215">
        <f>ROUND(E185*U185,2)</f>
        <v>0.6</v>
      </c>
      <c r="W185" s="215"/>
      <c r="X185" s="215" t="s">
        <v>403</v>
      </c>
      <c r="Y185" s="210"/>
      <c r="Z185" s="210"/>
      <c r="AA185" s="210"/>
      <c r="AB185" s="210"/>
      <c r="AC185" s="210"/>
      <c r="AD185" s="210"/>
      <c r="AE185" s="210"/>
      <c r="AF185" s="210"/>
      <c r="AG185" s="210" t="s">
        <v>404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29">
        <v>106</v>
      </c>
      <c r="B186" s="230" t="s">
        <v>413</v>
      </c>
      <c r="C186" s="236" t="s">
        <v>414</v>
      </c>
      <c r="D186" s="231" t="s">
        <v>246</v>
      </c>
      <c r="E186" s="232">
        <v>5.7453799999999999</v>
      </c>
      <c r="F186" s="233">
        <v>5</v>
      </c>
      <c r="G186" s="234">
        <f>ROUND(E186*F186,2)</f>
        <v>28.73</v>
      </c>
      <c r="H186" s="215">
        <v>0</v>
      </c>
      <c r="I186" s="215">
        <f>ROUND(E186*H186,2)</f>
        <v>0</v>
      </c>
      <c r="J186" s="215">
        <v>5</v>
      </c>
      <c r="K186" s="215">
        <f>ROUND(E186*J186,2)</f>
        <v>28.73</v>
      </c>
      <c r="L186" s="215">
        <v>15</v>
      </c>
      <c r="M186" s="215">
        <f>G186*(1+L186/100)</f>
        <v>33.039499999999997</v>
      </c>
      <c r="N186" s="215">
        <v>0</v>
      </c>
      <c r="O186" s="215">
        <f>ROUND(E186*N186,2)</f>
        <v>0</v>
      </c>
      <c r="P186" s="215">
        <v>0</v>
      </c>
      <c r="Q186" s="215">
        <f>ROUND(E186*P186,2)</f>
        <v>0</v>
      </c>
      <c r="R186" s="215"/>
      <c r="S186" s="215" t="s">
        <v>141</v>
      </c>
      <c r="T186" s="215" t="s">
        <v>142</v>
      </c>
      <c r="U186" s="215">
        <v>6.0000000000000001E-3</v>
      </c>
      <c r="V186" s="215">
        <f>ROUND(E186*U186,2)</f>
        <v>0.03</v>
      </c>
      <c r="W186" s="215"/>
      <c r="X186" s="215" t="s">
        <v>403</v>
      </c>
      <c r="Y186" s="210"/>
      <c r="Z186" s="210"/>
      <c r="AA186" s="210"/>
      <c r="AB186" s="210"/>
      <c r="AC186" s="210"/>
      <c r="AD186" s="210"/>
      <c r="AE186" s="210"/>
      <c r="AF186" s="210"/>
      <c r="AG186" s="210" t="s">
        <v>404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29">
        <v>107</v>
      </c>
      <c r="B187" s="230" t="s">
        <v>415</v>
      </c>
      <c r="C187" s="236" t="s">
        <v>416</v>
      </c>
      <c r="D187" s="231" t="s">
        <v>246</v>
      </c>
      <c r="E187" s="232">
        <v>5.7453799999999999</v>
      </c>
      <c r="F187" s="233">
        <v>50</v>
      </c>
      <c r="G187" s="234">
        <f>ROUND(E187*F187,2)</f>
        <v>287.27</v>
      </c>
      <c r="H187" s="215">
        <v>0</v>
      </c>
      <c r="I187" s="215">
        <f>ROUND(E187*H187,2)</f>
        <v>0</v>
      </c>
      <c r="J187" s="215">
        <v>50</v>
      </c>
      <c r="K187" s="215">
        <f>ROUND(E187*J187,2)</f>
        <v>287.27</v>
      </c>
      <c r="L187" s="215">
        <v>15</v>
      </c>
      <c r="M187" s="215">
        <f>G187*(1+L187/100)</f>
        <v>330.36049999999994</v>
      </c>
      <c r="N187" s="215">
        <v>0</v>
      </c>
      <c r="O187" s="215">
        <f>ROUND(E187*N187,2)</f>
        <v>0</v>
      </c>
      <c r="P187" s="215">
        <v>0</v>
      </c>
      <c r="Q187" s="215">
        <f>ROUND(E187*P187,2)</f>
        <v>0</v>
      </c>
      <c r="R187" s="215"/>
      <c r="S187" s="215" t="s">
        <v>147</v>
      </c>
      <c r="T187" s="215" t="s">
        <v>142</v>
      </c>
      <c r="U187" s="215">
        <v>0.27</v>
      </c>
      <c r="V187" s="215">
        <f>ROUND(E187*U187,2)</f>
        <v>1.55</v>
      </c>
      <c r="W187" s="215"/>
      <c r="X187" s="215" t="s">
        <v>403</v>
      </c>
      <c r="Y187" s="210"/>
      <c r="Z187" s="210"/>
      <c r="AA187" s="210"/>
      <c r="AB187" s="210"/>
      <c r="AC187" s="210"/>
      <c r="AD187" s="210"/>
      <c r="AE187" s="210"/>
      <c r="AF187" s="210"/>
      <c r="AG187" s="210" t="s">
        <v>404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23">
        <v>108</v>
      </c>
      <c r="B188" s="224" t="s">
        <v>417</v>
      </c>
      <c r="C188" s="237" t="s">
        <v>418</v>
      </c>
      <c r="D188" s="225" t="s">
        <v>246</v>
      </c>
      <c r="E188" s="226">
        <v>5.7453799999999999</v>
      </c>
      <c r="F188" s="227">
        <v>320</v>
      </c>
      <c r="G188" s="228">
        <f>ROUND(E188*F188,2)</f>
        <v>1838.52</v>
      </c>
      <c r="H188" s="215">
        <v>0</v>
      </c>
      <c r="I188" s="215">
        <f>ROUND(E188*H188,2)</f>
        <v>0</v>
      </c>
      <c r="J188" s="215">
        <v>320</v>
      </c>
      <c r="K188" s="215">
        <f>ROUND(E188*J188,2)</f>
        <v>1838.52</v>
      </c>
      <c r="L188" s="215">
        <v>15</v>
      </c>
      <c r="M188" s="215">
        <f>G188*(1+L188/100)</f>
        <v>2114.2979999999998</v>
      </c>
      <c r="N188" s="215">
        <v>0</v>
      </c>
      <c r="O188" s="215">
        <f>ROUND(E188*N188,2)</f>
        <v>0</v>
      </c>
      <c r="P188" s="215">
        <v>0</v>
      </c>
      <c r="Q188" s="215">
        <f>ROUND(E188*P188,2)</f>
        <v>0</v>
      </c>
      <c r="R188" s="215"/>
      <c r="S188" s="215" t="s">
        <v>141</v>
      </c>
      <c r="T188" s="215" t="s">
        <v>142</v>
      </c>
      <c r="U188" s="215">
        <v>0</v>
      </c>
      <c r="V188" s="215">
        <f>ROUND(E188*U188,2)</f>
        <v>0</v>
      </c>
      <c r="W188" s="215"/>
      <c r="X188" s="215" t="s">
        <v>403</v>
      </c>
      <c r="Y188" s="210"/>
      <c r="Z188" s="210"/>
      <c r="AA188" s="210"/>
      <c r="AB188" s="210"/>
      <c r="AC188" s="210"/>
      <c r="AD188" s="210"/>
      <c r="AE188" s="210"/>
      <c r="AF188" s="210"/>
      <c r="AG188" s="210" t="s">
        <v>404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x14ac:dyDescent="0.2">
      <c r="A189" s="3"/>
      <c r="B189" s="4"/>
      <c r="C189" s="238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AE189">
        <v>15</v>
      </c>
      <c r="AF189">
        <v>21</v>
      </c>
      <c r="AG189" t="s">
        <v>123</v>
      </c>
    </row>
    <row r="190" spans="1:60" x14ac:dyDescent="0.2">
      <c r="C190" s="239"/>
      <c r="D190" s="10"/>
      <c r="AG190" t="s">
        <v>149</v>
      </c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9BF90-EB67-444F-B021-D07682E656C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110</v>
      </c>
    </row>
    <row r="2" spans="1:60" ht="24.95" customHeight="1" x14ac:dyDescent="0.2">
      <c r="A2" s="196" t="s">
        <v>8</v>
      </c>
      <c r="B2" s="49" t="s">
        <v>44</v>
      </c>
      <c r="C2" s="199" t="s">
        <v>45</v>
      </c>
      <c r="D2" s="197"/>
      <c r="E2" s="197"/>
      <c r="F2" s="197"/>
      <c r="G2" s="198"/>
      <c r="AG2" t="s">
        <v>111</v>
      </c>
    </row>
    <row r="3" spans="1:60" ht="24.95" customHeight="1" x14ac:dyDescent="0.2">
      <c r="A3" s="196" t="s">
        <v>9</v>
      </c>
      <c r="B3" s="49" t="s">
        <v>59</v>
      </c>
      <c r="C3" s="199" t="s">
        <v>60</v>
      </c>
      <c r="D3" s="197"/>
      <c r="E3" s="197"/>
      <c r="F3" s="197"/>
      <c r="G3" s="198"/>
      <c r="AC3" s="175" t="s">
        <v>111</v>
      </c>
      <c r="AG3" t="s">
        <v>113</v>
      </c>
    </row>
    <row r="4" spans="1:60" ht="24.95" customHeight="1" x14ac:dyDescent="0.2">
      <c r="A4" s="200" t="s">
        <v>10</v>
      </c>
      <c r="B4" s="201" t="s">
        <v>63</v>
      </c>
      <c r="C4" s="202" t="s">
        <v>64</v>
      </c>
      <c r="D4" s="203"/>
      <c r="E4" s="203"/>
      <c r="F4" s="203"/>
      <c r="G4" s="204"/>
      <c r="AG4" t="s">
        <v>114</v>
      </c>
    </row>
    <row r="5" spans="1:60" x14ac:dyDescent="0.2">
      <c r="D5" s="10"/>
    </row>
    <row r="6" spans="1:60" ht="38.25" x14ac:dyDescent="0.2">
      <c r="A6" s="206" t="s">
        <v>115</v>
      </c>
      <c r="B6" s="208" t="s">
        <v>116</v>
      </c>
      <c r="C6" s="208" t="s">
        <v>117</v>
      </c>
      <c r="D6" s="207" t="s">
        <v>118</v>
      </c>
      <c r="E6" s="206" t="s">
        <v>119</v>
      </c>
      <c r="F6" s="205" t="s">
        <v>120</v>
      </c>
      <c r="G6" s="206" t="s">
        <v>31</v>
      </c>
      <c r="H6" s="209" t="s">
        <v>32</v>
      </c>
      <c r="I6" s="209" t="s">
        <v>121</v>
      </c>
      <c r="J6" s="209" t="s">
        <v>33</v>
      </c>
      <c r="K6" s="209" t="s">
        <v>122</v>
      </c>
      <c r="L6" s="209" t="s">
        <v>123</v>
      </c>
      <c r="M6" s="209" t="s">
        <v>124</v>
      </c>
      <c r="N6" s="209" t="s">
        <v>125</v>
      </c>
      <c r="O6" s="209" t="s">
        <v>126</v>
      </c>
      <c r="P6" s="209" t="s">
        <v>127</v>
      </c>
      <c r="Q6" s="209" t="s">
        <v>128</v>
      </c>
      <c r="R6" s="209" t="s">
        <v>129</v>
      </c>
      <c r="S6" s="209" t="s">
        <v>130</v>
      </c>
      <c r="T6" s="209" t="s">
        <v>131</v>
      </c>
      <c r="U6" s="209" t="s">
        <v>132</v>
      </c>
      <c r="V6" s="209" t="s">
        <v>133</v>
      </c>
      <c r="W6" s="209" t="s">
        <v>134</v>
      </c>
      <c r="X6" s="209" t="s">
        <v>135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17" t="s">
        <v>136</v>
      </c>
      <c r="B8" s="218" t="s">
        <v>69</v>
      </c>
      <c r="C8" s="235" t="s">
        <v>70</v>
      </c>
      <c r="D8" s="219"/>
      <c r="E8" s="220"/>
      <c r="F8" s="221"/>
      <c r="G8" s="222">
        <f>SUMIF(AG9:AG9,"&lt;&gt;NOR",G9:G9)</f>
        <v>-1546.15</v>
      </c>
      <c r="H8" s="216"/>
      <c r="I8" s="216">
        <f>SUM(I9:I9)</f>
        <v>0</v>
      </c>
      <c r="J8" s="216"/>
      <c r="K8" s="216">
        <f>SUM(K9:K9)</f>
        <v>-1546.15</v>
      </c>
      <c r="L8" s="216"/>
      <c r="M8" s="216">
        <f>SUM(M9:M9)</f>
        <v>-1778.0725</v>
      </c>
      <c r="N8" s="216"/>
      <c r="O8" s="216">
        <f>SUM(O9:O9)</f>
        <v>0</v>
      </c>
      <c r="P8" s="216"/>
      <c r="Q8" s="216">
        <f>SUM(Q9:Q9)</f>
        <v>0</v>
      </c>
      <c r="R8" s="216"/>
      <c r="S8" s="216"/>
      <c r="T8" s="216"/>
      <c r="U8" s="216"/>
      <c r="V8" s="216">
        <f>SUM(V9:V9)</f>
        <v>-4.5199999999999996</v>
      </c>
      <c r="W8" s="216"/>
      <c r="X8" s="216"/>
      <c r="AG8" t="s">
        <v>137</v>
      </c>
    </row>
    <row r="9" spans="1:60" outlineLevel="1" x14ac:dyDescent="0.2">
      <c r="A9" s="229">
        <v>1</v>
      </c>
      <c r="B9" s="230" t="s">
        <v>419</v>
      </c>
      <c r="C9" s="236" t="s">
        <v>420</v>
      </c>
      <c r="D9" s="231" t="s">
        <v>152</v>
      </c>
      <c r="E9" s="232">
        <v>-9.0950000000000006</v>
      </c>
      <c r="F9" s="233">
        <v>170</v>
      </c>
      <c r="G9" s="234">
        <f>ROUND(E9*F9,2)</f>
        <v>-1546.15</v>
      </c>
      <c r="H9" s="215">
        <v>0</v>
      </c>
      <c r="I9" s="215">
        <f>ROUND(E9*H9,2)</f>
        <v>0</v>
      </c>
      <c r="J9" s="215">
        <v>170</v>
      </c>
      <c r="K9" s="215">
        <f>ROUND(E9*J9,2)</f>
        <v>-1546.15</v>
      </c>
      <c r="L9" s="215">
        <v>15</v>
      </c>
      <c r="M9" s="215">
        <f>G9*(1+L9/100)</f>
        <v>-1778.0725</v>
      </c>
      <c r="N9" s="215">
        <v>0</v>
      </c>
      <c r="O9" s="215">
        <f>ROUND(E9*N9,2)</f>
        <v>0</v>
      </c>
      <c r="P9" s="215">
        <v>0</v>
      </c>
      <c r="Q9" s="215">
        <f>ROUND(E9*P9,2)</f>
        <v>0</v>
      </c>
      <c r="R9" s="215"/>
      <c r="S9" s="215" t="s">
        <v>147</v>
      </c>
      <c r="T9" s="215" t="s">
        <v>142</v>
      </c>
      <c r="U9" s="215">
        <v>0.497</v>
      </c>
      <c r="V9" s="215">
        <f>ROUND(E9*U9,2)</f>
        <v>-4.5199999999999996</v>
      </c>
      <c r="W9" s="215"/>
      <c r="X9" s="215" t="s">
        <v>153</v>
      </c>
      <c r="Y9" s="210"/>
      <c r="Z9" s="210"/>
      <c r="AA9" s="210"/>
      <c r="AB9" s="210"/>
      <c r="AC9" s="210"/>
      <c r="AD9" s="210"/>
      <c r="AE9" s="210"/>
      <c r="AF9" s="210"/>
      <c r="AG9" s="210" t="s">
        <v>162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">
      <c r="A10" s="217" t="s">
        <v>136</v>
      </c>
      <c r="B10" s="218" t="s">
        <v>99</v>
      </c>
      <c r="C10" s="235" t="s">
        <v>100</v>
      </c>
      <c r="D10" s="219"/>
      <c r="E10" s="220"/>
      <c r="F10" s="221"/>
      <c r="G10" s="222">
        <f>SUMIF(AG11:AG12,"&lt;&gt;NOR",G11:G12)</f>
        <v>-64850</v>
      </c>
      <c r="H10" s="216"/>
      <c r="I10" s="216">
        <f>SUM(I11:I12)</f>
        <v>-9850</v>
      </c>
      <c r="J10" s="216"/>
      <c r="K10" s="216">
        <f>SUM(K11:K12)</f>
        <v>-55000</v>
      </c>
      <c r="L10" s="216"/>
      <c r="M10" s="216">
        <f>SUM(M11:M12)</f>
        <v>-74577.5</v>
      </c>
      <c r="N10" s="216"/>
      <c r="O10" s="216">
        <f>SUM(O11:O12)</f>
        <v>0</v>
      </c>
      <c r="P10" s="216"/>
      <c r="Q10" s="216">
        <f>SUM(Q11:Q12)</f>
        <v>0</v>
      </c>
      <c r="R10" s="216"/>
      <c r="S10" s="216"/>
      <c r="T10" s="216"/>
      <c r="U10" s="216"/>
      <c r="V10" s="216">
        <f>SUM(V11:V12)</f>
        <v>0</v>
      </c>
      <c r="W10" s="216"/>
      <c r="X10" s="216"/>
      <c r="AG10" t="s">
        <v>137</v>
      </c>
    </row>
    <row r="11" spans="1:60" ht="22.5" outlineLevel="1" x14ac:dyDescent="0.2">
      <c r="A11" s="229">
        <v>2</v>
      </c>
      <c r="B11" s="230" t="s">
        <v>421</v>
      </c>
      <c r="C11" s="236" t="s">
        <v>422</v>
      </c>
      <c r="D11" s="231" t="s">
        <v>423</v>
      </c>
      <c r="E11" s="232">
        <v>-1</v>
      </c>
      <c r="F11" s="233">
        <v>55000</v>
      </c>
      <c r="G11" s="234">
        <f>ROUND(E11*F11,2)</f>
        <v>-55000</v>
      </c>
      <c r="H11" s="215">
        <v>0</v>
      </c>
      <c r="I11" s="215">
        <f>ROUND(E11*H11,2)</f>
        <v>0</v>
      </c>
      <c r="J11" s="215">
        <v>55000</v>
      </c>
      <c r="K11" s="215">
        <f>ROUND(E11*J11,2)</f>
        <v>-55000</v>
      </c>
      <c r="L11" s="215">
        <v>15</v>
      </c>
      <c r="M11" s="215">
        <f>G11*(1+L11/100)</f>
        <v>-63249.999999999993</v>
      </c>
      <c r="N11" s="215">
        <v>0</v>
      </c>
      <c r="O11" s="215">
        <f>ROUND(E11*N11,2)</f>
        <v>0</v>
      </c>
      <c r="P11" s="215">
        <v>0</v>
      </c>
      <c r="Q11" s="215">
        <f>ROUND(E11*P11,2)</f>
        <v>0</v>
      </c>
      <c r="R11" s="215"/>
      <c r="S11" s="215" t="s">
        <v>147</v>
      </c>
      <c r="T11" s="215" t="s">
        <v>142</v>
      </c>
      <c r="U11" s="215">
        <v>0</v>
      </c>
      <c r="V11" s="215">
        <f>ROUND(E11*U11,2)</f>
        <v>0</v>
      </c>
      <c r="W11" s="215"/>
      <c r="X11" s="215" t="s">
        <v>153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377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1" x14ac:dyDescent="0.2">
      <c r="A12" s="229">
        <v>3</v>
      </c>
      <c r="B12" s="230" t="s">
        <v>393</v>
      </c>
      <c r="C12" s="236" t="s">
        <v>424</v>
      </c>
      <c r="D12" s="231" t="s">
        <v>232</v>
      </c>
      <c r="E12" s="232">
        <v>-1</v>
      </c>
      <c r="F12" s="233">
        <v>9850</v>
      </c>
      <c r="G12" s="234">
        <f>ROUND(E12*F12,2)</f>
        <v>-9850</v>
      </c>
      <c r="H12" s="215">
        <v>9850</v>
      </c>
      <c r="I12" s="215">
        <f>ROUND(E12*H12,2)</f>
        <v>-9850</v>
      </c>
      <c r="J12" s="215">
        <v>0</v>
      </c>
      <c r="K12" s="215">
        <f>ROUND(E12*J12,2)</f>
        <v>0</v>
      </c>
      <c r="L12" s="215">
        <v>15</v>
      </c>
      <c r="M12" s="215">
        <f>G12*(1+L12/100)</f>
        <v>-11327.5</v>
      </c>
      <c r="N12" s="215">
        <v>0</v>
      </c>
      <c r="O12" s="215">
        <f>ROUND(E12*N12,2)</f>
        <v>0</v>
      </c>
      <c r="P12" s="215">
        <v>0</v>
      </c>
      <c r="Q12" s="215">
        <f>ROUND(E12*P12,2)</f>
        <v>0</v>
      </c>
      <c r="R12" s="215"/>
      <c r="S12" s="215" t="s">
        <v>147</v>
      </c>
      <c r="T12" s="215" t="s">
        <v>142</v>
      </c>
      <c r="U12" s="215">
        <v>0</v>
      </c>
      <c r="V12" s="215">
        <f>ROUND(E12*U12,2)</f>
        <v>0</v>
      </c>
      <c r="W12" s="215"/>
      <c r="X12" s="215" t="s">
        <v>184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425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">
      <c r="A13" s="217" t="s">
        <v>136</v>
      </c>
      <c r="B13" s="218" t="s">
        <v>109</v>
      </c>
      <c r="C13" s="235" t="s">
        <v>30</v>
      </c>
      <c r="D13" s="219"/>
      <c r="E13" s="220"/>
      <c r="F13" s="221"/>
      <c r="G13" s="222">
        <f>SUMIF(AG14:AG14,"&lt;&gt;NOR",G14:G14)</f>
        <v>-5000</v>
      </c>
      <c r="H13" s="216"/>
      <c r="I13" s="216">
        <f>SUM(I14:I14)</f>
        <v>0</v>
      </c>
      <c r="J13" s="216"/>
      <c r="K13" s="216">
        <f>SUM(K14:K14)</f>
        <v>-5000</v>
      </c>
      <c r="L13" s="216"/>
      <c r="M13" s="216">
        <f>SUM(M14:M14)</f>
        <v>-5750</v>
      </c>
      <c r="N13" s="216"/>
      <c r="O13" s="216">
        <f>SUM(O14:O14)</f>
        <v>0</v>
      </c>
      <c r="P13" s="216"/>
      <c r="Q13" s="216">
        <f>SUM(Q14:Q14)</f>
        <v>0</v>
      </c>
      <c r="R13" s="216"/>
      <c r="S13" s="216"/>
      <c r="T13" s="216"/>
      <c r="U13" s="216"/>
      <c r="V13" s="216">
        <f>SUM(V14:V14)</f>
        <v>0</v>
      </c>
      <c r="W13" s="216"/>
      <c r="X13" s="216"/>
      <c r="AG13" t="s">
        <v>137</v>
      </c>
    </row>
    <row r="14" spans="1:60" ht="22.5" outlineLevel="1" x14ac:dyDescent="0.2">
      <c r="A14" s="223">
        <v>4</v>
      </c>
      <c r="B14" s="224" t="s">
        <v>426</v>
      </c>
      <c r="C14" s="237" t="s">
        <v>427</v>
      </c>
      <c r="D14" s="225" t="s">
        <v>428</v>
      </c>
      <c r="E14" s="226">
        <v>-1</v>
      </c>
      <c r="F14" s="227">
        <v>5000</v>
      </c>
      <c r="G14" s="228">
        <f>ROUND(E14*F14,2)</f>
        <v>-5000</v>
      </c>
      <c r="H14" s="215">
        <v>0</v>
      </c>
      <c r="I14" s="215">
        <f>ROUND(E14*H14,2)</f>
        <v>0</v>
      </c>
      <c r="J14" s="215">
        <v>5000</v>
      </c>
      <c r="K14" s="215">
        <f>ROUND(E14*J14,2)</f>
        <v>-5000</v>
      </c>
      <c r="L14" s="215">
        <v>15</v>
      </c>
      <c r="M14" s="215">
        <f>G14*(1+L14/100)</f>
        <v>-5750</v>
      </c>
      <c r="N14" s="215">
        <v>0</v>
      </c>
      <c r="O14" s="215">
        <f>ROUND(E14*N14,2)</f>
        <v>0</v>
      </c>
      <c r="P14" s="215">
        <v>0</v>
      </c>
      <c r="Q14" s="215">
        <f>ROUND(E14*P14,2)</f>
        <v>0</v>
      </c>
      <c r="R14" s="215"/>
      <c r="S14" s="215" t="s">
        <v>147</v>
      </c>
      <c r="T14" s="215" t="s">
        <v>142</v>
      </c>
      <c r="U14" s="215">
        <v>0</v>
      </c>
      <c r="V14" s="215">
        <f>ROUND(E14*U14,2)</f>
        <v>0</v>
      </c>
      <c r="W14" s="215"/>
      <c r="X14" s="215" t="s">
        <v>391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400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3"/>
      <c r="B15" s="4"/>
      <c r="C15" s="238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v>15</v>
      </c>
      <c r="AF15">
        <v>21</v>
      </c>
      <c r="AG15" t="s">
        <v>123</v>
      </c>
    </row>
    <row r="16" spans="1:60" x14ac:dyDescent="0.2">
      <c r="C16" s="239"/>
      <c r="D16" s="10"/>
      <c r="AG16" t="s">
        <v>149</v>
      </c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30 30 Naklady</vt:lpstr>
      <vt:lpstr>33 31 Pol</vt:lpstr>
      <vt:lpstr>33 32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'30 30 Naklady'!Názvy_tisku</vt:lpstr>
      <vt:lpstr>'33 31 Pol'!Názvy_tisku</vt:lpstr>
      <vt:lpstr>'33 32 Pol'!Názvy_tisku</vt:lpstr>
      <vt:lpstr>oadresa</vt:lpstr>
      <vt:lpstr>Stavba!Objednatel</vt:lpstr>
      <vt:lpstr>Stavba!Objekt</vt:lpstr>
      <vt:lpstr>'30 30 Naklady'!Oblast_tisku</vt:lpstr>
      <vt:lpstr>'33 31 Pol'!Oblast_tisku</vt:lpstr>
      <vt:lpstr>'33 32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Šafář Petr st.</dc:creator>
  <cp:lastModifiedBy>Šafář Petr st.</cp:lastModifiedBy>
  <cp:lastPrinted>2019-03-19T12:27:02Z</cp:lastPrinted>
  <dcterms:created xsi:type="dcterms:W3CDTF">2009-04-08T07:15:50Z</dcterms:created>
  <dcterms:modified xsi:type="dcterms:W3CDTF">2021-01-14T10:44:05Z</dcterms:modified>
</cp:coreProperties>
</file>